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DAFU\3_Wa\361_Grundlagen\080 Strommangellage\Intern\Versanddokumente\"/>
    </mc:Choice>
  </mc:AlternateContent>
  <bookViews>
    <workbookView xWindow="-120" yWindow="-120" windowWidth="29040" windowHeight="17640" activeTab="1"/>
  </bookViews>
  <sheets>
    <sheet name="Fragebogen Pumpwerke" sheetId="1" r:id="rId1"/>
    <sheet name="Fragebogen ARA" sheetId="3" r:id="rId2"/>
    <sheet name="Dropdown" sheetId="2" state="hidden" r:id="rId3"/>
  </sheets>
  <definedNames>
    <definedName name="_xlnm._FilterDatabase" localSheetId="1" hidden="1">'Fragebogen ARA'!$A$3:$O$3</definedName>
    <definedName name="_xlnm._FilterDatabase" localSheetId="0" hidden="1">'Fragebogen Pumpwerke'!$A$3:$AE$3</definedName>
    <definedName name="_xlnm.Print_Titles" localSheetId="1">'Fragebogen ARA'!$1:$3</definedName>
    <definedName name="_xlnm.Print_Titles" localSheetId="0">'Fragebogen Pumpwerke'!$1:$3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1" l="1"/>
  <c r="Q20" i="1"/>
  <c r="Q28" i="1"/>
  <c r="Q36" i="1"/>
  <c r="Q44" i="1"/>
  <c r="Q52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4" i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4" i="3"/>
  <c r="J18" i="1"/>
  <c r="Q18" i="1" s="1"/>
  <c r="J5" i="1"/>
  <c r="Q5" i="1" s="1"/>
  <c r="J6" i="1"/>
  <c r="Q6" i="1" s="1"/>
  <c r="J7" i="1"/>
  <c r="Q7" i="1" s="1"/>
  <c r="J8" i="1"/>
  <c r="Q8" i="1" s="1"/>
  <c r="J9" i="1"/>
  <c r="Q9" i="1" s="1"/>
  <c r="J10" i="1"/>
  <c r="Q10" i="1" s="1"/>
  <c r="J11" i="1"/>
  <c r="Q11" i="1" s="1"/>
  <c r="J12" i="1"/>
  <c r="J13" i="1"/>
  <c r="Q13" i="1" s="1"/>
  <c r="J14" i="1"/>
  <c r="Q14" i="1" s="1"/>
  <c r="J15" i="1"/>
  <c r="Q15" i="1" s="1"/>
  <c r="J16" i="1"/>
  <c r="Q16" i="1" s="1"/>
  <c r="J17" i="1"/>
  <c r="Q17" i="1" s="1"/>
  <c r="J19" i="1"/>
  <c r="Q19" i="1" s="1"/>
  <c r="J20" i="1"/>
  <c r="J21" i="1"/>
  <c r="Q21" i="1" s="1"/>
  <c r="J22" i="1"/>
  <c r="Q22" i="1" s="1"/>
  <c r="J23" i="1"/>
  <c r="Q23" i="1" s="1"/>
  <c r="J24" i="1"/>
  <c r="Q24" i="1" s="1"/>
  <c r="J25" i="1"/>
  <c r="Q25" i="1" s="1"/>
  <c r="J26" i="1"/>
  <c r="Q26" i="1" s="1"/>
  <c r="J27" i="1"/>
  <c r="Q27" i="1" s="1"/>
  <c r="J28" i="1"/>
  <c r="J29" i="1"/>
  <c r="Q29" i="1" s="1"/>
  <c r="J30" i="1"/>
  <c r="Q30" i="1" s="1"/>
  <c r="J31" i="1"/>
  <c r="Q31" i="1" s="1"/>
  <c r="J32" i="1"/>
  <c r="Q32" i="1" s="1"/>
  <c r="J33" i="1"/>
  <c r="Q33" i="1" s="1"/>
  <c r="J34" i="1"/>
  <c r="Q34" i="1" s="1"/>
  <c r="J35" i="1"/>
  <c r="Q35" i="1" s="1"/>
  <c r="J36" i="1"/>
  <c r="J37" i="1"/>
  <c r="Q37" i="1" s="1"/>
  <c r="J38" i="1"/>
  <c r="Q38" i="1" s="1"/>
  <c r="J39" i="1"/>
  <c r="Q39" i="1" s="1"/>
  <c r="J40" i="1"/>
  <c r="Q40" i="1" s="1"/>
  <c r="J41" i="1"/>
  <c r="Q41" i="1" s="1"/>
  <c r="J42" i="1"/>
  <c r="Q42" i="1" s="1"/>
  <c r="J43" i="1"/>
  <c r="Q43" i="1" s="1"/>
  <c r="J44" i="1"/>
  <c r="J45" i="1"/>
  <c r="Q45" i="1" s="1"/>
  <c r="J46" i="1"/>
  <c r="Q46" i="1" s="1"/>
  <c r="J47" i="1"/>
  <c r="Q47" i="1" s="1"/>
  <c r="J48" i="1"/>
  <c r="Q48" i="1" s="1"/>
  <c r="J49" i="1"/>
  <c r="Q49" i="1" s="1"/>
  <c r="J50" i="1"/>
  <c r="Q50" i="1" s="1"/>
  <c r="J51" i="1"/>
  <c r="Q51" i="1" s="1"/>
  <c r="J52" i="1"/>
  <c r="J53" i="1"/>
  <c r="Q53" i="1" s="1"/>
  <c r="J54" i="1"/>
  <c r="Q54" i="1" s="1"/>
  <c r="J55" i="1"/>
  <c r="Q55" i="1" s="1"/>
  <c r="J56" i="1"/>
  <c r="Q56" i="1" s="1"/>
  <c r="J57" i="1"/>
  <c r="Q57" i="1" s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4" i="1"/>
</calcChain>
</file>

<file path=xl/sharedStrings.xml><?xml version="1.0" encoding="utf-8"?>
<sst xmlns="http://schemas.openxmlformats.org/spreadsheetml/2006/main" count="781" uniqueCount="359">
  <si>
    <t>Entlastung</t>
  </si>
  <si>
    <t>Betreiber</t>
  </si>
  <si>
    <t>Eigentümer</t>
  </si>
  <si>
    <t>Bezeichnung</t>
  </si>
  <si>
    <t>Standortname</t>
  </si>
  <si>
    <t>Entwässerungssystem</t>
  </si>
  <si>
    <t>l/s</t>
  </si>
  <si>
    <t>m3</t>
  </si>
  <si>
    <t>Däniken (SO)</t>
  </si>
  <si>
    <t>ZV ARA Schönenwerd</t>
  </si>
  <si>
    <t>1027 (PW)</t>
  </si>
  <si>
    <t>Güterstrasse</t>
  </si>
  <si>
    <t>Aeschi (SO)</t>
  </si>
  <si>
    <t>1047</t>
  </si>
  <si>
    <t>Luzernstrasse</t>
  </si>
  <si>
    <t>ZV ARA Olten</t>
  </si>
  <si>
    <t>Olten</t>
  </si>
  <si>
    <t>12-RA17-PW</t>
  </si>
  <si>
    <t>Haslistrasse</t>
  </si>
  <si>
    <t>Trennsystem</t>
  </si>
  <si>
    <t>Winznau</t>
  </si>
  <si>
    <t>14-PW Winznau</t>
  </si>
  <si>
    <t>Giessenstrasse</t>
  </si>
  <si>
    <t>modifiziertes Mischsystem</t>
  </si>
  <si>
    <t>Dulliken</t>
  </si>
  <si>
    <t>17-RA4-PW</t>
  </si>
  <si>
    <t>Obere Ey</t>
  </si>
  <si>
    <t>Obergösgen</t>
  </si>
  <si>
    <t>17-RA6 PW</t>
  </si>
  <si>
    <t>Wässerig</t>
  </si>
  <si>
    <t>22-PW1</t>
  </si>
  <si>
    <t>Kanalstrasse / Breitmatt</t>
  </si>
  <si>
    <t>22-PW2</t>
  </si>
  <si>
    <t>Seewen (SO)</t>
  </si>
  <si>
    <t>38006</t>
  </si>
  <si>
    <t>Grellingerstrasse, Seewen</t>
  </si>
  <si>
    <t>5-PW Schützenmatte</t>
  </si>
  <si>
    <t>Mühlegasse</t>
  </si>
  <si>
    <t>5-RBII PW</t>
  </si>
  <si>
    <t>Schützenmattweg 18</t>
  </si>
  <si>
    <t>ZV ARA Solothurn-Emme</t>
  </si>
  <si>
    <t>Flumenthal</t>
  </si>
  <si>
    <t>AW_PW1</t>
  </si>
  <si>
    <t>Flumenthal Schachen</t>
  </si>
  <si>
    <t>Zuchwil</t>
  </si>
  <si>
    <t>GW_PW4</t>
  </si>
  <si>
    <t>Zuchwil Gaswerk</t>
  </si>
  <si>
    <t>GW_PW5</t>
  </si>
  <si>
    <t>Drei Höfe</t>
  </si>
  <si>
    <t>KO_PW1</t>
  </si>
  <si>
    <t>Heinr.-Winistorf Mösli</t>
  </si>
  <si>
    <t>KO_PW2</t>
  </si>
  <si>
    <t>Hersiwil Holzacker</t>
  </si>
  <si>
    <t>Kriegstetten</t>
  </si>
  <si>
    <t>KSPW</t>
  </si>
  <si>
    <t>Sigriststrasse</t>
  </si>
  <si>
    <t>Luterbach</t>
  </si>
  <si>
    <t>LB_PW1</t>
  </si>
  <si>
    <t>Luterbach West</t>
  </si>
  <si>
    <t>LB_PW2</t>
  </si>
  <si>
    <t>LB_PW3</t>
  </si>
  <si>
    <t>GV ARA-Region Lyss-Limpachtal</t>
  </si>
  <si>
    <t>Messen</t>
  </si>
  <si>
    <t>Me10001 (Oberramsern)</t>
  </si>
  <si>
    <t>Moosacker</t>
  </si>
  <si>
    <t>Me1001 (ARA)</t>
  </si>
  <si>
    <t>ARA</t>
  </si>
  <si>
    <t>Me5001 (Balm)</t>
  </si>
  <si>
    <t>Dorfmatt</t>
  </si>
  <si>
    <t>Limpachtal</t>
  </si>
  <si>
    <t>Me6001 (Eichholz)</t>
  </si>
  <si>
    <t>Eichholz</t>
  </si>
  <si>
    <t>Oekingen</t>
  </si>
  <si>
    <t>OE_PW1</t>
  </si>
  <si>
    <t>Oekingen Subingenstrasse</t>
  </si>
  <si>
    <t>Boningen</t>
  </si>
  <si>
    <t>P01</t>
  </si>
  <si>
    <t>Ruppoldinger Feld</t>
  </si>
  <si>
    <t>Langendorf</t>
  </si>
  <si>
    <t>PS Rüttenen-strasse 81</t>
  </si>
  <si>
    <t>Rüttenenstrasse 81</t>
  </si>
  <si>
    <t>PS Steinsagi</t>
  </si>
  <si>
    <t>Steinsagi</t>
  </si>
  <si>
    <t>Gretzenbach</t>
  </si>
  <si>
    <t>PS ZAS 56a1</t>
  </si>
  <si>
    <t>Güterstrasse (GB 2019)</t>
  </si>
  <si>
    <t>PS RKB Widacker 740/1 (GB 371)</t>
  </si>
  <si>
    <t>Industriestrasse (GB 371)</t>
  </si>
  <si>
    <t>Hochwald</t>
  </si>
  <si>
    <t>PS Turnhalle</t>
  </si>
  <si>
    <t>Turnhalle</t>
  </si>
  <si>
    <t>Schönenwerd</t>
  </si>
  <si>
    <t>PS Bally-Park</t>
  </si>
  <si>
    <t>Bally-Park</t>
  </si>
  <si>
    <t>PS Dänikerstrassse</t>
  </si>
  <si>
    <t>Dänikerstrasse (GB 279)</t>
  </si>
  <si>
    <t>PW</t>
  </si>
  <si>
    <t>Bännli</t>
  </si>
  <si>
    <t>Bolken</t>
  </si>
  <si>
    <t>Stegmatt</t>
  </si>
  <si>
    <t>ARA Region Grenchen</t>
  </si>
  <si>
    <t>Grenchen</t>
  </si>
  <si>
    <t>PW Aarmatten</t>
  </si>
  <si>
    <t>Aarmatten</t>
  </si>
  <si>
    <t>Günsberg</t>
  </si>
  <si>
    <t>PW Bann</t>
  </si>
  <si>
    <t>Bannstrasse</t>
  </si>
  <si>
    <t>PW Geracher</t>
  </si>
  <si>
    <t>Geracher</t>
  </si>
  <si>
    <t>PW1</t>
  </si>
  <si>
    <t>Oeschstrasse</t>
  </si>
  <si>
    <t>Deitingen</t>
  </si>
  <si>
    <t>PW (16534)</t>
  </si>
  <si>
    <t>Wylihof</t>
  </si>
  <si>
    <t>PW 1</t>
  </si>
  <si>
    <t>Aarmattplatz</t>
  </si>
  <si>
    <t>Selzach</t>
  </si>
  <si>
    <t>Altreu</t>
  </si>
  <si>
    <t>Gempen</t>
  </si>
  <si>
    <t>Stollenhäuser</t>
  </si>
  <si>
    <t>Lüterswil-Gächliwil</t>
  </si>
  <si>
    <t>PW 1 Hauptstrasse Gächliwil</t>
  </si>
  <si>
    <t>Hauptstrasse (GB 151)</t>
  </si>
  <si>
    <t>PW 1 Jurastrasse</t>
  </si>
  <si>
    <t>Jurastrassse</t>
  </si>
  <si>
    <t>Himmelried</t>
  </si>
  <si>
    <t>PW 1 Krummacker</t>
  </si>
  <si>
    <t>PW 1 Krummacker, Parz. 1469</t>
  </si>
  <si>
    <t>Bellach</t>
  </si>
  <si>
    <t>PW 131</t>
  </si>
  <si>
    <t>Bahnhofstrasse / Blumenweg</t>
  </si>
  <si>
    <t>PW 14</t>
  </si>
  <si>
    <t>Seewenweg</t>
  </si>
  <si>
    <t>Witterswil</t>
  </si>
  <si>
    <t>PW 185880</t>
  </si>
  <si>
    <t>Technologiezentrum Witterswil</t>
  </si>
  <si>
    <t>PW 2</t>
  </si>
  <si>
    <t>Unterführung Nord-Süd-Strasse</t>
  </si>
  <si>
    <t>Schönmatt</t>
  </si>
  <si>
    <t>PW 2 Muspenacker</t>
  </si>
  <si>
    <t>PW 295</t>
  </si>
  <si>
    <t>Turbenstrasse</t>
  </si>
  <si>
    <t>PW 4</t>
  </si>
  <si>
    <t>Flieder-/Lerchenweg</t>
  </si>
  <si>
    <t>Metzerlen-Mariastein</t>
  </si>
  <si>
    <t>PW 450.3</t>
  </si>
  <si>
    <t>Hof Dreier</t>
  </si>
  <si>
    <t>PW 598</t>
  </si>
  <si>
    <t>Neumatt (GB 2320)</t>
  </si>
  <si>
    <t>PW 6</t>
  </si>
  <si>
    <t>Bättwil</t>
  </si>
  <si>
    <t>PW 61b</t>
  </si>
  <si>
    <t>Eggweg</t>
  </si>
  <si>
    <t>PW 623</t>
  </si>
  <si>
    <t>Weiher (GB 1114)</t>
  </si>
  <si>
    <t>ZV ARA Falkenstein</t>
  </si>
  <si>
    <t>Oensingen</t>
  </si>
  <si>
    <t>PW ARA Oensingen</t>
  </si>
  <si>
    <t>ARA Oensingen</t>
  </si>
  <si>
    <t>Riedholz</t>
  </si>
  <si>
    <t>PW Attisholz</t>
  </si>
  <si>
    <t>Attisholz (GB Nr. 232)</t>
  </si>
  <si>
    <t>ZV ARA Gäu</t>
  </si>
  <si>
    <t>Neuendorf</t>
  </si>
  <si>
    <t>PW Bifang</t>
  </si>
  <si>
    <t>Dorfstrasse / Höchiweg</t>
  </si>
  <si>
    <t>Walterswil</t>
  </si>
  <si>
    <t>PW Breitmatt</t>
  </si>
  <si>
    <t>Breitmatt (GB 787)</t>
  </si>
  <si>
    <t>Wolfwil</t>
  </si>
  <si>
    <t>PW Fahr (Wolfwil)</t>
  </si>
  <si>
    <t>Fahrstrasse 44</t>
  </si>
  <si>
    <t>PW Grossweier</t>
  </si>
  <si>
    <t>Schweissacker 1</t>
  </si>
  <si>
    <t>Gunzgen</t>
  </si>
  <si>
    <t>PW Gunzgen</t>
  </si>
  <si>
    <t>GB 1083</t>
  </si>
  <si>
    <t>Gäu</t>
  </si>
  <si>
    <t>PW Gunzgen - Industriestrasse</t>
  </si>
  <si>
    <t>Industriestrasse (GB 1083)</t>
  </si>
  <si>
    <t>PW Hinterriedholz</t>
  </si>
  <si>
    <t>Schützenweg</t>
  </si>
  <si>
    <t>Egerkingen</t>
  </si>
  <si>
    <t>PW Industriestr. /Bahnhofstr.</t>
  </si>
  <si>
    <t>Industriestrasse/ Bahnhofstrasse</t>
  </si>
  <si>
    <t>Härkingen</t>
  </si>
  <si>
    <t>PW Lerchenbühl</t>
  </si>
  <si>
    <t xml:space="preserve">Lerchenbühl, GB 61 </t>
  </si>
  <si>
    <t>PW Milchgasse</t>
  </si>
  <si>
    <t>Milchgasse 22</t>
  </si>
  <si>
    <t>PW Mühle (Wolfwil)</t>
  </si>
  <si>
    <t>Mühle / Fahrstrasse 13</t>
  </si>
  <si>
    <t>Eppenberg-Wöschnau</t>
  </si>
  <si>
    <t>PW Mülimatten</t>
  </si>
  <si>
    <t>Dammweg</t>
  </si>
  <si>
    <t>Fulenbach</t>
  </si>
  <si>
    <t>PW Oeli (Fulenbach)</t>
  </si>
  <si>
    <t>Höllstrasse 18b</t>
  </si>
  <si>
    <t>PW Oeli (Wolfwil)</t>
  </si>
  <si>
    <t xml:space="preserve">Oeli </t>
  </si>
  <si>
    <t>Buchegg</t>
  </si>
  <si>
    <t>PW RKB 1 Aetingen</t>
  </si>
  <si>
    <t>Hauptstrasse (GB 257)</t>
  </si>
  <si>
    <t>PW RKB 2 Aetingen</t>
  </si>
  <si>
    <t>Hauptstrasse (GB 264)</t>
  </si>
  <si>
    <t>Nunningen</t>
  </si>
  <si>
    <t>PW Roderis</t>
  </si>
  <si>
    <t>Grellingerstrasse - Eichelbergstrasse (Dorfteil Roderis)</t>
  </si>
  <si>
    <t>Lüsslingen-Nennigkofen</t>
  </si>
  <si>
    <t>PW Römerweg</t>
  </si>
  <si>
    <t>Römerweg</t>
  </si>
  <si>
    <t>PW RUB RKB Klus</t>
  </si>
  <si>
    <t>Klus (GB Nr, 2096)</t>
  </si>
  <si>
    <t>ZV ARA Rodersdorf / Metzerlen</t>
  </si>
  <si>
    <t>PW RÜB Rodersdorf 3.1</t>
  </si>
  <si>
    <t>Nideri Räbe</t>
  </si>
  <si>
    <t>PW RÜB Witterswil 410160</t>
  </si>
  <si>
    <t>Marchbachstrasse</t>
  </si>
  <si>
    <t>Kestenholz</t>
  </si>
  <si>
    <t>PW RUB5</t>
  </si>
  <si>
    <t>Wolfwilerstrasse (GB Nr. 1290)</t>
  </si>
  <si>
    <t>PW Ruffinistrasse</t>
  </si>
  <si>
    <t>Ruffinistrasse</t>
  </si>
  <si>
    <t>PW Sandackerstrasse</t>
  </si>
  <si>
    <t>Sandackerstrasse</t>
  </si>
  <si>
    <t>PW Waldegg</t>
  </si>
  <si>
    <t>Waldegg 1</t>
  </si>
  <si>
    <t>Niedergösgen</t>
  </si>
  <si>
    <t>PW Weidenstrasse (RA IX)</t>
  </si>
  <si>
    <t>Weidenstrasse</t>
  </si>
  <si>
    <t>PW Weihernstrasse</t>
  </si>
  <si>
    <t>Weihernstrasse GB 90003</t>
  </si>
  <si>
    <t>Büren (SO)</t>
  </si>
  <si>
    <t>PW_042</t>
  </si>
  <si>
    <t>ARA Büren</t>
  </si>
  <si>
    <t>Wisen (SO)</t>
  </si>
  <si>
    <t>PW_1</t>
  </si>
  <si>
    <t>Unterdorfstrasse 153</t>
  </si>
  <si>
    <t>Neumatt</t>
  </si>
  <si>
    <t>PW2</t>
  </si>
  <si>
    <t>Burgmoosstrasse</t>
  </si>
  <si>
    <t>PW3</t>
  </si>
  <si>
    <t>Kanalweg</t>
  </si>
  <si>
    <t>Solothurn</t>
  </si>
  <si>
    <t>PWMutten</t>
  </si>
  <si>
    <t>Solothurn Mutten</t>
  </si>
  <si>
    <t>PWMutten.RW</t>
  </si>
  <si>
    <t>PWStadion</t>
  </si>
  <si>
    <t>Solothurn Brühlgrabenstr./ Segetzstr.</t>
  </si>
  <si>
    <t>Oberbuchsiten</t>
  </si>
  <si>
    <t>RB Grossacker (PW)</t>
  </si>
  <si>
    <t>Grossacker GB 2523</t>
  </si>
  <si>
    <t>Niederbuchsiten</t>
  </si>
  <si>
    <t>RB Jura (PW)</t>
  </si>
  <si>
    <t>Kaffeewerkstrasse bei Jura GB 1354</t>
  </si>
  <si>
    <t>RB Schwimmbad.PW</t>
  </si>
  <si>
    <t>Schwimmbad</t>
  </si>
  <si>
    <t>RKB Einschlag (PW)</t>
  </si>
  <si>
    <t>Ischlag GB 2297</t>
  </si>
  <si>
    <t>Unterramsern</t>
  </si>
  <si>
    <t>Unt8999 (Unterramsern)</t>
  </si>
  <si>
    <t>Südost</t>
  </si>
  <si>
    <t>ZU_PW1</t>
  </si>
  <si>
    <t>Zuchwil ARA Emmenspitz</t>
  </si>
  <si>
    <t>ZU_PW2</t>
  </si>
  <si>
    <t>Zulaufheberwerk ARA Grenchen</t>
  </si>
  <si>
    <t>ARA Grenchen</t>
  </si>
  <si>
    <t>ZW_PW3</t>
  </si>
  <si>
    <t>Zuchwil Widi</t>
  </si>
  <si>
    <t>Mischsystem</t>
  </si>
  <si>
    <t>keine</t>
  </si>
  <si>
    <t>kritscher Rückstau</t>
  </si>
  <si>
    <t>Rückstau und Entlastung</t>
  </si>
  <si>
    <t>andere</t>
  </si>
  <si>
    <t>ja/nein</t>
  </si>
  <si>
    <t>nein</t>
  </si>
  <si>
    <t>ja</t>
  </si>
  <si>
    <t>Standort-gemeinde</t>
  </si>
  <si>
    <t>Entwässe-rungssystem</t>
  </si>
  <si>
    <t>Bemerkungen</t>
  </si>
  <si>
    <t>Anzahl</t>
  </si>
  <si>
    <t>Angaben zu Pumpwerk</t>
  </si>
  <si>
    <t>1
1</t>
  </si>
  <si>
    <t>Abpumpen in 4h möglich?</t>
  </si>
  <si>
    <t>Bemerkung</t>
  </si>
  <si>
    <r>
      <t>Auswirkung nach t</t>
    </r>
    <r>
      <rPr>
        <vertAlign val="subscript"/>
        <sz val="10"/>
        <rFont val="Frutiger-Bold"/>
      </rPr>
      <t>Krit</t>
    </r>
  </si>
  <si>
    <t>Notüberlauf</t>
  </si>
  <si>
    <t>tkrit</t>
  </si>
  <si>
    <t>Rückstau in Liegenschaften</t>
  </si>
  <si>
    <t>Notentlastung in Gewässer</t>
  </si>
  <si>
    <t>Mehrere Gefährdungen</t>
  </si>
  <si>
    <t>andere Gefährdungen</t>
  </si>
  <si>
    <r>
      <t>Gefährdung nach t</t>
    </r>
    <r>
      <rPr>
        <vertAlign val="subscript"/>
        <sz val="10"/>
        <rFont val="Frutiger-Bold"/>
      </rPr>
      <t>Krit</t>
    </r>
  </si>
  <si>
    <t>Keine Gefährdung und Abpumpen möglich</t>
  </si>
  <si>
    <t>Bezeichnung der Einleitstelle</t>
  </si>
  <si>
    <t>Einleit-menge</t>
  </si>
  <si>
    <t>Not-überlauf</t>
  </si>
  <si>
    <t>Notüber-lauf in PW</t>
  </si>
  <si>
    <t>oberflächlicher Auslauf</t>
  </si>
  <si>
    <t>Bemerkungen / Schadenspotential</t>
  </si>
  <si>
    <t>Deckel PW</t>
  </si>
  <si>
    <t>anderer Schacht</t>
  </si>
  <si>
    <t>anderer Überlauf</t>
  </si>
  <si>
    <t>Auslaufort</t>
  </si>
  <si>
    <t>Koordinaten Auslaufort</t>
  </si>
  <si>
    <t>Mögliche Massnahmen</t>
  </si>
  <si>
    <t>Bemerkungen / Ausführungen</t>
  </si>
  <si>
    <t>Beurteilung Trockenwettersituation</t>
  </si>
  <si>
    <t>Beurteilung Regenwettersituation</t>
  </si>
  <si>
    <t>Name ARA</t>
  </si>
  <si>
    <t>Stromzufuhr während Netzabschaltung gewährleistet?</t>
  </si>
  <si>
    <t>Angaben zu ARA</t>
  </si>
  <si>
    <t>Volumen bis Überlauf</t>
  </si>
  <si>
    <t>Entleerungs-kapazität</t>
  </si>
  <si>
    <t>Massnahmen zur Aktivierung</t>
  </si>
  <si>
    <t>Massnahmen bereits angeordnet?</t>
  </si>
  <si>
    <t>Angaben zu Rückhalt / Pumpbetrieb / Massnahmen</t>
  </si>
  <si>
    <t>Entleerungs-zeit</t>
  </si>
  <si>
    <t>Stapel-volumen aktivierbar</t>
  </si>
  <si>
    <r>
      <t>Q</t>
    </r>
    <r>
      <rPr>
        <b/>
        <vertAlign val="subscript"/>
        <sz val="10"/>
        <color theme="1"/>
        <rFont val="Arial"/>
        <family val="2"/>
      </rPr>
      <t>TW</t>
    </r>
  </si>
  <si>
    <r>
      <t>Grundlage Q</t>
    </r>
    <r>
      <rPr>
        <b/>
        <vertAlign val="subscript"/>
        <sz val="10"/>
        <color theme="1"/>
        <rFont val="Arial"/>
        <family val="2"/>
      </rPr>
      <t>TW</t>
    </r>
  </si>
  <si>
    <r>
      <t>V</t>
    </r>
    <r>
      <rPr>
        <b/>
        <vertAlign val="subscript"/>
        <sz val="10"/>
        <color theme="1"/>
        <rFont val="Arial"/>
        <family val="2"/>
      </rPr>
      <t>NUTZ</t>
    </r>
  </si>
  <si>
    <r>
      <t>t</t>
    </r>
    <r>
      <rPr>
        <b/>
        <vertAlign val="subscript"/>
        <sz val="10"/>
        <color theme="1"/>
        <rFont val="Arial"/>
        <family val="2"/>
      </rPr>
      <t>KRIT</t>
    </r>
  </si>
  <si>
    <r>
      <t>Gefährdungen nach t</t>
    </r>
    <r>
      <rPr>
        <b/>
        <vertAlign val="subscript"/>
        <sz val="10"/>
        <color theme="1"/>
        <rFont val="Arial"/>
        <family val="2"/>
      </rPr>
      <t>KRIT</t>
    </r>
  </si>
  <si>
    <r>
      <t>m</t>
    </r>
    <r>
      <rPr>
        <vertAlign val="superscript"/>
        <sz val="10"/>
        <color theme="1"/>
        <rFont val="Arial"/>
        <family val="2"/>
      </rPr>
      <t>3</t>
    </r>
  </si>
  <si>
    <t>pot. Betrof-fene Liegen-schaften</t>
  </si>
  <si>
    <t>Ist die Personalsituation ausreichend für mehrere Wochen andauernde Netzabschaltungszyklen</t>
  </si>
  <si>
    <t>0
0</t>
  </si>
  <si>
    <t>h</t>
  </si>
  <si>
    <t>ARA Falkenstein</t>
  </si>
  <si>
    <t>ARA Gänsbrunnen</t>
  </si>
  <si>
    <t>ARA Bibern</t>
  </si>
  <si>
    <t>ARA Messen</t>
  </si>
  <si>
    <t>ARA Rodersdorf</t>
  </si>
  <si>
    <t>ARA Seewen</t>
  </si>
  <si>
    <t>ARA Kienberg</t>
  </si>
  <si>
    <t>ARA Olten</t>
  </si>
  <si>
    <t>ARA Emmenspitz</t>
  </si>
  <si>
    <t>ARA Bellach</t>
  </si>
  <si>
    <t>ARA Unterer Leberberg</t>
  </si>
  <si>
    <t>ARA Rüttenen</t>
  </si>
  <si>
    <t>ARA Selzach</t>
  </si>
  <si>
    <t>ARA Feldbrunnen</t>
  </si>
  <si>
    <t>ARA Fulenbach</t>
  </si>
  <si>
    <t>ARA Gunzgen</t>
  </si>
  <si>
    <t>ARA Schönenwerd</t>
  </si>
  <si>
    <t>ARA Himmelried "Ost"</t>
  </si>
  <si>
    <t>ARA Himmelried "West"</t>
  </si>
  <si>
    <t>ARA Kleinlützel</t>
  </si>
  <si>
    <t>ARA Nunningen</t>
  </si>
  <si>
    <t>ARA Zullwil</t>
  </si>
  <si>
    <t>Gänsbrunnen</t>
  </si>
  <si>
    <t>Rodersdorf</t>
  </si>
  <si>
    <t>Seewen</t>
  </si>
  <si>
    <t>Kienberg</t>
  </si>
  <si>
    <t>Rüttenen</t>
  </si>
  <si>
    <t>Feldbrunnen</t>
  </si>
  <si>
    <t>Kleinlützel</t>
  </si>
  <si>
    <t>Zullwil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</si>
</sst>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0"/>
      <color theme="1"/>
      <name val="Frutiger LT Std 45 Light"/>
      <family val="2"/>
    </font>
    <font>
      <sz val="10"/>
      <color theme="1"/>
      <name val="Frutiger-Bold"/>
    </font>
    <font>
      <sz val="8"/>
      <name val="Frutiger LT Std 45 Light"/>
      <family val="2"/>
    </font>
    <font>
      <sz val="10"/>
      <name val="Frutiger-Bold"/>
    </font>
    <font>
      <vertAlign val="subscript"/>
      <sz val="10"/>
      <name val="Frutiger-Bold"/>
    </font>
    <font>
      <sz val="10"/>
      <name val="Frutiger LT Std 45 Light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EE8F2"/>
        <bgColor indexed="64"/>
      </patternFill>
    </fill>
    <fill>
      <patternFill patternType="solid">
        <fgColor rgb="FFFFF7C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E9D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Fill="1"/>
    <xf numFmtId="0" fontId="6" fillId="2" borderId="0" xfId="0" applyFont="1" applyFill="1" applyAlignment="1" applyProtection="1">
      <alignment vertical="center" wrapText="1"/>
      <protection locked="0"/>
    </xf>
    <xf numFmtId="0" fontId="8" fillId="2" borderId="20" xfId="0" applyFont="1" applyFill="1" applyBorder="1" applyAlignment="1" applyProtection="1">
      <alignment vertical="center" wrapText="1"/>
    </xf>
    <xf numFmtId="0" fontId="8" fillId="2" borderId="21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43" xfId="0" applyFont="1" applyFill="1" applyBorder="1" applyAlignment="1" applyProtection="1">
      <alignment vertical="center" wrapText="1"/>
    </xf>
    <xf numFmtId="0" fontId="9" fillId="2" borderId="37" xfId="0" applyFont="1" applyFill="1" applyBorder="1" applyAlignment="1" applyProtection="1">
      <alignment vertical="center" wrapText="1"/>
    </xf>
    <xf numFmtId="0" fontId="9" fillId="2" borderId="45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2" fontId="9" fillId="2" borderId="38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Alignment="1" applyProtection="1">
      <alignment vertical="center" wrapText="1"/>
      <protection locked="0"/>
    </xf>
    <xf numFmtId="0" fontId="8" fillId="2" borderId="33" xfId="0" applyFont="1" applyFill="1" applyBorder="1" applyAlignment="1" applyProtection="1">
      <alignment vertical="center" wrapText="1"/>
    </xf>
    <xf numFmtId="0" fontId="6" fillId="2" borderId="31" xfId="0" applyFont="1" applyFill="1" applyBorder="1" applyAlignment="1" applyProtection="1">
      <alignment vertical="center" wrapText="1"/>
    </xf>
    <xf numFmtId="0" fontId="6" fillId="2" borderId="19" xfId="0" applyFont="1" applyFill="1" applyBorder="1" applyAlignment="1" applyProtection="1">
      <alignment vertical="center" wrapText="1"/>
    </xf>
    <xf numFmtId="0" fontId="6" fillId="2" borderId="33" xfId="0" applyFont="1" applyFill="1" applyBorder="1" applyAlignment="1" applyProtection="1">
      <alignment vertical="center" wrapText="1"/>
    </xf>
    <xf numFmtId="0" fontId="6" fillId="2" borderId="22" xfId="0" applyFont="1" applyFill="1" applyBorder="1" applyAlignment="1" applyProtection="1">
      <alignment vertical="center" wrapText="1"/>
    </xf>
    <xf numFmtId="0" fontId="6" fillId="2" borderId="46" xfId="0" applyFont="1" applyFill="1" applyBorder="1" applyAlignment="1" applyProtection="1">
      <alignment vertical="center" wrapText="1"/>
    </xf>
    <xf numFmtId="0" fontId="6" fillId="2" borderId="34" xfId="0" applyFont="1" applyFill="1" applyBorder="1" applyAlignment="1" applyProtection="1">
      <alignment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vertical="center" wrapText="1"/>
      <protection locked="0"/>
    </xf>
    <xf numFmtId="0" fontId="6" fillId="3" borderId="14" xfId="0" applyFont="1" applyFill="1" applyBorder="1" applyAlignment="1" applyProtection="1">
      <alignment vertical="center" wrapText="1"/>
      <protection locked="0"/>
    </xf>
    <xf numFmtId="0" fontId="6" fillId="6" borderId="47" xfId="0" applyFont="1" applyFill="1" applyBorder="1" applyAlignment="1" applyProtection="1">
      <alignment vertical="center" wrapText="1"/>
      <protection locked="0"/>
    </xf>
    <xf numFmtId="0" fontId="6" fillId="3" borderId="47" xfId="0" applyFont="1" applyFill="1" applyBorder="1" applyAlignment="1" applyProtection="1">
      <alignment vertical="center" wrapText="1"/>
      <protection locked="0"/>
    </xf>
    <xf numFmtId="0" fontId="6" fillId="4" borderId="15" xfId="0" applyFont="1" applyFill="1" applyBorder="1" applyAlignment="1" applyProtection="1">
      <alignment vertical="center" wrapText="1"/>
      <protection locked="0"/>
    </xf>
    <xf numFmtId="0" fontId="6" fillId="4" borderId="24" xfId="0" applyFont="1" applyFill="1" applyBorder="1" applyAlignment="1" applyProtection="1">
      <alignment vertical="center" wrapText="1"/>
      <protection locked="0"/>
    </xf>
    <xf numFmtId="0" fontId="6" fillId="4" borderId="16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3" borderId="6" xfId="0" applyFont="1" applyFill="1" applyBorder="1" applyAlignment="1" applyProtection="1">
      <alignment vertical="center" wrapText="1"/>
      <protection locked="0"/>
    </xf>
    <xf numFmtId="0" fontId="6" fillId="6" borderId="48" xfId="0" applyFont="1" applyFill="1" applyBorder="1" applyAlignment="1" applyProtection="1">
      <alignment vertical="center" wrapText="1"/>
      <protection locked="0"/>
    </xf>
    <xf numFmtId="0" fontId="6" fillId="3" borderId="48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25" xfId="0" applyFont="1" applyFill="1" applyBorder="1" applyAlignment="1" applyProtection="1">
      <alignment vertical="center" wrapText="1"/>
      <protection locked="0"/>
    </xf>
    <xf numFmtId="0" fontId="6" fillId="4" borderId="7" xfId="0" applyFont="1" applyFill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3" borderId="8" xfId="0" applyFont="1" applyFill="1" applyBorder="1" applyAlignment="1" applyProtection="1">
      <alignment vertical="center" wrapText="1"/>
      <protection locked="0"/>
    </xf>
    <xf numFmtId="0" fontId="6" fillId="6" borderId="49" xfId="0" applyFont="1" applyFill="1" applyBorder="1" applyAlignment="1" applyProtection="1">
      <alignment vertical="center" wrapText="1"/>
      <protection locked="0"/>
    </xf>
    <xf numFmtId="0" fontId="6" fillId="3" borderId="49" xfId="0" applyFont="1" applyFill="1" applyBorder="1" applyAlignment="1" applyProtection="1">
      <alignment vertical="center" wrapText="1"/>
      <protection locked="0"/>
    </xf>
    <xf numFmtId="0" fontId="6" fillId="4" borderId="9" xfId="0" applyFont="1" applyFill="1" applyBorder="1" applyAlignment="1" applyProtection="1">
      <alignment vertical="center" wrapText="1"/>
      <protection locked="0"/>
    </xf>
    <xf numFmtId="0" fontId="6" fillId="4" borderId="51" xfId="0" applyFont="1" applyFill="1" applyBorder="1" applyAlignment="1" applyProtection="1">
      <alignment vertical="center" wrapText="1"/>
      <protection locked="0"/>
    </xf>
    <xf numFmtId="0" fontId="6" fillId="4" borderId="1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2" borderId="3" xfId="0" applyFont="1" applyFill="1" applyBorder="1" applyAlignment="1" applyProtection="1">
      <alignment vertical="center" wrapText="1"/>
    </xf>
    <xf numFmtId="0" fontId="8" fillId="2" borderId="42" xfId="0" applyFont="1" applyFill="1" applyBorder="1" applyAlignment="1" applyProtection="1">
      <alignment vertical="center" wrapText="1"/>
    </xf>
    <xf numFmtId="0" fontId="8" fillId="2" borderId="4" xfId="0" applyFont="1" applyFill="1" applyBorder="1" applyAlignment="1" applyProtection="1">
      <alignment vertical="center" wrapText="1"/>
    </xf>
    <xf numFmtId="0" fontId="8" fillId="2" borderId="40" xfId="0" applyFont="1" applyFill="1" applyBorder="1" applyAlignment="1" applyProtection="1">
      <alignment vertical="center" wrapText="1"/>
    </xf>
    <xf numFmtId="0" fontId="8" fillId="2" borderId="13" xfId="0" applyFont="1" applyFill="1" applyBorder="1" applyAlignment="1" applyProtection="1">
      <alignment vertical="center" wrapText="1"/>
    </xf>
    <xf numFmtId="0" fontId="8" fillId="2" borderId="32" xfId="0" applyFont="1" applyFill="1" applyBorder="1" applyAlignment="1" applyProtection="1">
      <alignment vertical="center" wrapText="1"/>
    </xf>
    <xf numFmtId="0" fontId="8" fillId="2" borderId="37" xfId="0" applyFont="1" applyFill="1" applyBorder="1" applyAlignment="1" applyProtection="1">
      <alignment vertical="center" wrapText="1"/>
    </xf>
    <xf numFmtId="0" fontId="8" fillId="2" borderId="38" xfId="0" applyFont="1" applyFill="1" applyBorder="1" applyAlignment="1" applyProtection="1">
      <alignment vertical="center" wrapText="1"/>
    </xf>
    <xf numFmtId="2" fontId="9" fillId="2" borderId="23" xfId="0" applyNumberFormat="1" applyFont="1" applyFill="1" applyBorder="1" applyAlignment="1" applyProtection="1">
      <alignment vertical="center" wrapText="1"/>
    </xf>
    <xf numFmtId="0" fontId="9" fillId="2" borderId="38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2" fontId="9" fillId="2" borderId="32" xfId="0" applyNumberFormat="1" applyFont="1" applyFill="1" applyBorder="1" applyAlignment="1" applyProtection="1">
      <alignment vertical="center" wrapText="1"/>
    </xf>
    <xf numFmtId="2" fontId="9" fillId="2" borderId="0" xfId="0" applyNumberFormat="1" applyFont="1" applyFill="1" applyBorder="1" applyAlignment="1" applyProtection="1">
      <alignment vertical="center" wrapText="1"/>
    </xf>
    <xf numFmtId="2" fontId="6" fillId="2" borderId="31" xfId="0" applyNumberFormat="1" applyFont="1" applyFill="1" applyBorder="1" applyAlignment="1" applyProtection="1">
      <alignment vertical="center" wrapText="1"/>
    </xf>
    <xf numFmtId="0" fontId="6" fillId="2" borderId="22" xfId="0" applyFont="1" applyFill="1" applyBorder="1" applyAlignment="1" applyProtection="1">
      <alignment vertical="center" wrapText="1"/>
      <protection locked="0"/>
    </xf>
    <xf numFmtId="2" fontId="6" fillId="2" borderId="34" xfId="0" applyNumberFormat="1" applyFont="1" applyFill="1" applyBorder="1" applyAlignment="1" applyProtection="1">
      <alignment vertical="center" wrapText="1"/>
    </xf>
    <xf numFmtId="2" fontId="6" fillId="2" borderId="22" xfId="0" applyNumberFormat="1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4" borderId="14" xfId="0" applyFont="1" applyFill="1" applyBorder="1" applyAlignment="1" applyProtection="1">
      <alignment vertical="center" wrapText="1"/>
      <protection locked="0"/>
    </xf>
    <xf numFmtId="0" fontId="6" fillId="6" borderId="15" xfId="0" applyFont="1" applyFill="1" applyBorder="1" applyAlignment="1" applyProtection="1">
      <alignment vertical="center" wrapText="1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164" fontId="7" fillId="5" borderId="15" xfId="0" applyNumberFormat="1" applyFont="1" applyFill="1" applyBorder="1" applyAlignment="1" applyProtection="1">
      <alignment vertical="center" wrapText="1"/>
    </xf>
    <xf numFmtId="0" fontId="6" fillId="4" borderId="28" xfId="0" applyFont="1" applyFill="1" applyBorder="1" applyAlignment="1" applyProtection="1">
      <alignment vertical="center" wrapText="1"/>
      <protection locked="0"/>
    </xf>
    <xf numFmtId="0" fontId="6" fillId="2" borderId="24" xfId="0" applyFont="1" applyFill="1" applyBorder="1" applyAlignment="1" applyProtection="1">
      <alignment vertical="center" wrapText="1"/>
      <protection locked="0"/>
    </xf>
    <xf numFmtId="0" fontId="6" fillId="4" borderId="11" xfId="0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4" borderId="29" xfId="0" applyFont="1" applyFill="1" applyBorder="1" applyAlignment="1" applyProtection="1">
      <alignment vertical="center" wrapText="1"/>
      <protection locked="0"/>
    </xf>
    <xf numFmtId="0" fontId="6" fillId="2" borderId="25" xfId="0" applyFont="1" applyFill="1" applyBorder="1" applyAlignment="1" applyProtection="1">
      <alignment vertical="center" wrapText="1"/>
      <protection locked="0"/>
    </xf>
    <xf numFmtId="0" fontId="6" fillId="4" borderId="26" xfId="0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49" fontId="6" fillId="0" borderId="9" xfId="0" applyNumberFormat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vertical="center" wrapText="1"/>
      <protection locked="0"/>
    </xf>
    <xf numFmtId="0" fontId="6" fillId="3" borderId="9" xfId="0" applyFont="1" applyFill="1" applyBorder="1" applyAlignment="1" applyProtection="1">
      <alignment vertical="center" wrapText="1"/>
      <protection locked="0"/>
    </xf>
    <xf numFmtId="0" fontId="6" fillId="4" borderId="30" xfId="0" applyFont="1" applyFill="1" applyBorder="1" applyAlignment="1" applyProtection="1">
      <alignment vertical="center" wrapText="1"/>
      <protection locked="0"/>
    </xf>
    <xf numFmtId="0" fontId="6" fillId="4" borderId="27" xfId="0" applyFont="1" applyFill="1" applyBorder="1" applyAlignment="1" applyProtection="1">
      <alignment vertical="center" wrapText="1"/>
      <protection locked="0"/>
    </xf>
    <xf numFmtId="2" fontId="6" fillId="0" borderId="0" xfId="0" applyNumberFormat="1" applyFont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2" fontId="12" fillId="2" borderId="4" xfId="0" applyNumberFormat="1" applyFont="1" applyFill="1" applyBorder="1" applyAlignment="1" applyProtection="1">
      <alignment vertical="center" wrapText="1"/>
    </xf>
    <xf numFmtId="0" fontId="8" fillId="2" borderId="11" xfId="0" applyFont="1" applyFill="1" applyBorder="1" applyAlignment="1" applyProtection="1">
      <alignment vertical="center" wrapText="1"/>
      <protection locked="0"/>
    </xf>
    <xf numFmtId="0" fontId="0" fillId="5" borderId="1" xfId="0" applyNumberFormat="1" applyFont="1" applyFill="1" applyBorder="1" applyAlignment="1" applyProtection="1">
      <alignment vertical="center" wrapText="1"/>
    </xf>
    <xf numFmtId="164" fontId="8" fillId="2" borderId="23" xfId="0" applyNumberFormat="1" applyFont="1" applyFill="1" applyBorder="1" applyAlignment="1" applyProtection="1">
      <alignment vertical="center" wrapText="1"/>
    </xf>
    <xf numFmtId="164" fontId="6" fillId="2" borderId="31" xfId="0" applyNumberFormat="1" applyFont="1" applyFill="1" applyBorder="1" applyAlignment="1" applyProtection="1">
      <alignment vertical="center" wrapText="1"/>
    </xf>
    <xf numFmtId="164" fontId="6" fillId="5" borderId="15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Alignment="1" applyProtection="1">
      <alignment vertical="center" wrapText="1"/>
      <protection locked="0"/>
    </xf>
    <xf numFmtId="164" fontId="6" fillId="5" borderId="9" xfId="0" applyNumberFormat="1" applyFont="1" applyFill="1" applyBorder="1" applyAlignment="1" applyProtection="1">
      <alignment vertical="center" wrapText="1"/>
    </xf>
    <xf numFmtId="164" fontId="7" fillId="5" borderId="9" xfId="0" applyNumberFormat="1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35" xfId="0" applyFont="1" applyFill="1" applyBorder="1" applyAlignment="1" applyProtection="1">
      <alignment horizontal="center" vertical="center" wrapText="1"/>
    </xf>
    <xf numFmtId="0" fontId="8" fillId="2" borderId="36" xfId="0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 applyProtection="1">
      <alignment horizontal="center" vertical="center" wrapText="1"/>
    </xf>
    <xf numFmtId="0" fontId="9" fillId="2" borderId="35" xfId="0" applyFont="1" applyFill="1" applyBorder="1" applyAlignment="1" applyProtection="1">
      <alignment horizontal="center" vertical="center" wrapText="1"/>
    </xf>
    <xf numFmtId="0" fontId="9" fillId="2" borderId="39" xfId="0" applyFont="1" applyFill="1" applyBorder="1" applyAlignment="1" applyProtection="1">
      <alignment horizontal="center" vertical="center" wrapText="1"/>
    </xf>
    <xf numFmtId="0" fontId="9" fillId="2" borderId="36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8" fillId="2" borderId="52" xfId="0" applyFont="1" applyFill="1" applyBorder="1" applyAlignment="1" applyProtection="1">
      <alignment horizontal="center" vertical="center" wrapText="1"/>
    </xf>
    <xf numFmtId="0" fontId="8" fillId="2" borderId="37" xfId="0" applyFont="1" applyFill="1" applyBorder="1" applyAlignment="1" applyProtection="1">
      <alignment horizontal="center" vertical="center" wrapText="1"/>
    </xf>
    <xf numFmtId="0" fontId="9" fillId="2" borderId="44" xfId="0" applyFont="1" applyFill="1" applyBorder="1" applyAlignment="1" applyProtection="1">
      <alignment horizontal="center" vertical="center" wrapText="1"/>
    </xf>
    <xf numFmtId="0" fontId="9" fillId="2" borderId="50" xfId="0" applyFont="1" applyFill="1" applyBorder="1" applyAlignment="1" applyProtection="1">
      <alignment horizontal="center" vertical="center" wrapText="1"/>
    </xf>
    <xf numFmtId="0" fontId="8" fillId="2" borderId="41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DE9D9"/>
      <color rgb="FFFBAFB1"/>
      <color rgb="FFDEE8F2"/>
      <color rgb="FFFFF7CD"/>
      <color rgb="FFADD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zoomScale="85" zoomScaleNormal="85" zoomScaleSheetLayoutView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baseColWidth="10" defaultColWidth="11.44140625" defaultRowHeight="13.2"/>
  <cols>
    <col min="1" max="1" width="17" style="54" customWidth="1"/>
    <col min="2" max="5" width="17" style="33" customWidth="1"/>
    <col min="6" max="6" width="1.6640625" style="33" customWidth="1"/>
    <col min="7" max="7" width="7.6640625" style="33" customWidth="1"/>
    <col min="8" max="8" width="24.6640625" style="33" customWidth="1"/>
    <col min="9" max="9" width="7.6640625" style="33" customWidth="1"/>
    <col min="10" max="10" width="9" style="107" bestFit="1" customWidth="1"/>
    <col min="11" max="11" width="12.44140625" style="33" customWidth="1"/>
    <col min="12" max="12" width="20" style="33" customWidth="1"/>
    <col min="13" max="13" width="27.33203125" style="33" customWidth="1"/>
    <col min="14" max="14" width="1.6640625" style="33" customWidth="1"/>
    <col min="15" max="15" width="10.109375" style="33" bestFit="1" customWidth="1"/>
    <col min="16" max="16" width="21.44140625" style="33" customWidth="1"/>
    <col min="17" max="17" width="9.5546875" style="99" customWidth="1"/>
    <col min="18" max="18" width="27.33203125" style="33" customWidth="1"/>
    <col min="19" max="19" width="1.6640625" style="33" customWidth="1"/>
    <col min="20" max="20" width="13.6640625" style="33" bestFit="1" customWidth="1"/>
    <col min="21" max="21" width="27.33203125" style="33" customWidth="1"/>
    <col min="22" max="22" width="1.6640625" style="33" customWidth="1"/>
    <col min="23" max="24" width="14.88671875" style="33" customWidth="1"/>
    <col min="25" max="25" width="27.33203125" style="33" customWidth="1"/>
    <col min="26" max="26" width="1.6640625" style="33" customWidth="1"/>
    <col min="27" max="27" width="13.33203125" style="33" customWidth="1"/>
    <col min="28" max="28" width="32.44140625" style="33" customWidth="1"/>
    <col min="29" max="29" width="1.6640625" style="33" customWidth="1"/>
    <col min="30" max="30" width="73.33203125" style="33" customWidth="1"/>
    <col min="31" max="31" width="11.44140625" style="33" hidden="1" customWidth="1"/>
    <col min="32" max="16384" width="11.44140625" style="33"/>
  </cols>
  <sheetData>
    <row r="1" spans="1:31" s="16" customFormat="1" ht="28.95" customHeight="1">
      <c r="A1" s="112" t="s">
        <v>281</v>
      </c>
      <c r="B1" s="113"/>
      <c r="C1" s="113"/>
      <c r="D1" s="113"/>
      <c r="E1" s="114"/>
      <c r="F1" s="55"/>
      <c r="G1" s="115" t="s">
        <v>307</v>
      </c>
      <c r="H1" s="117"/>
      <c r="I1" s="117"/>
      <c r="J1" s="117"/>
      <c r="K1" s="117"/>
      <c r="L1" s="117"/>
      <c r="M1" s="116"/>
      <c r="N1" s="57"/>
      <c r="O1" s="118" t="s">
        <v>289</v>
      </c>
      <c r="P1" s="119"/>
      <c r="Q1" s="119"/>
      <c r="R1" s="120"/>
      <c r="S1" s="57"/>
      <c r="T1" s="115" t="s">
        <v>288</v>
      </c>
      <c r="U1" s="116"/>
      <c r="V1" s="100"/>
      <c r="W1" s="121" t="s">
        <v>298</v>
      </c>
      <c r="X1" s="122"/>
      <c r="Y1" s="123"/>
      <c r="Z1" s="101"/>
      <c r="AA1" s="110" t="s">
        <v>308</v>
      </c>
      <c r="AB1" s="111"/>
      <c r="AC1" s="101"/>
      <c r="AD1" s="102" t="s">
        <v>305</v>
      </c>
    </row>
    <row r="2" spans="1:31" s="16" customFormat="1" ht="39.6">
      <c r="A2" s="6" t="s">
        <v>1</v>
      </c>
      <c r="B2" s="7" t="s">
        <v>2</v>
      </c>
      <c r="C2" s="7" t="s">
        <v>277</v>
      </c>
      <c r="D2" s="7" t="s">
        <v>3</v>
      </c>
      <c r="E2" s="60" t="s">
        <v>4</v>
      </c>
      <c r="F2" s="8"/>
      <c r="G2" s="61" t="s">
        <v>319</v>
      </c>
      <c r="H2" s="13" t="s">
        <v>320</v>
      </c>
      <c r="I2" s="13" t="s">
        <v>321</v>
      </c>
      <c r="J2" s="104" t="s">
        <v>322</v>
      </c>
      <c r="K2" s="13" t="s">
        <v>283</v>
      </c>
      <c r="L2" s="13" t="s">
        <v>323</v>
      </c>
      <c r="M2" s="62" t="s">
        <v>279</v>
      </c>
      <c r="N2" s="15"/>
      <c r="O2" s="10" t="s">
        <v>296</v>
      </c>
      <c r="P2" s="12" t="s">
        <v>294</v>
      </c>
      <c r="Q2" s="63" t="s">
        <v>295</v>
      </c>
      <c r="R2" s="14" t="s">
        <v>279</v>
      </c>
      <c r="S2" s="15"/>
      <c r="T2" s="10" t="s">
        <v>325</v>
      </c>
      <c r="U2" s="64" t="s">
        <v>279</v>
      </c>
      <c r="V2" s="65"/>
      <c r="W2" s="66" t="s">
        <v>303</v>
      </c>
      <c r="X2" s="67" t="s">
        <v>304</v>
      </c>
      <c r="Y2" s="68" t="s">
        <v>299</v>
      </c>
      <c r="Z2" s="69"/>
      <c r="AA2" s="6" t="s">
        <v>278</v>
      </c>
      <c r="AB2" s="60" t="s">
        <v>284</v>
      </c>
      <c r="AC2" s="69"/>
      <c r="AD2" s="59" t="s">
        <v>306</v>
      </c>
    </row>
    <row r="3" spans="1:31" s="5" customFormat="1" ht="16.2" thickBot="1">
      <c r="A3" s="17"/>
      <c r="B3" s="18"/>
      <c r="C3" s="18"/>
      <c r="D3" s="18"/>
      <c r="E3" s="23"/>
      <c r="F3" s="19"/>
      <c r="G3" s="20" t="s">
        <v>6</v>
      </c>
      <c r="H3" s="18"/>
      <c r="I3" s="18" t="s">
        <v>7</v>
      </c>
      <c r="J3" s="105" t="s">
        <v>328</v>
      </c>
      <c r="K3" s="18"/>
      <c r="L3" s="18"/>
      <c r="M3" s="23"/>
      <c r="N3" s="21"/>
      <c r="O3" s="20"/>
      <c r="P3" s="18"/>
      <c r="Q3" s="70" t="s">
        <v>324</v>
      </c>
      <c r="R3" s="23"/>
      <c r="S3" s="21"/>
      <c r="T3" s="20" t="s">
        <v>280</v>
      </c>
      <c r="U3" s="23"/>
      <c r="V3" s="71"/>
      <c r="W3" s="20"/>
      <c r="X3" s="18"/>
      <c r="Y3" s="72"/>
      <c r="Z3" s="73"/>
      <c r="AA3" s="20"/>
      <c r="AB3" s="23"/>
      <c r="AC3" s="73"/>
      <c r="AD3" s="74"/>
    </row>
    <row r="4" spans="1:31" ht="26.4">
      <c r="A4" s="24" t="s">
        <v>12</v>
      </c>
      <c r="B4" s="25" t="s">
        <v>12</v>
      </c>
      <c r="C4" s="25" t="s">
        <v>12</v>
      </c>
      <c r="D4" s="75" t="s">
        <v>13</v>
      </c>
      <c r="E4" s="76" t="s">
        <v>14</v>
      </c>
      <c r="F4" s="26"/>
      <c r="G4" s="77"/>
      <c r="H4" s="78"/>
      <c r="I4" s="30"/>
      <c r="J4" s="106" t="str">
        <f>IF(OR(G4="",I4=""),"",I4/1.8*1000/G4/3600)</f>
        <v/>
      </c>
      <c r="K4" s="79"/>
      <c r="L4" s="79"/>
      <c r="M4" s="32"/>
      <c r="N4" s="26"/>
      <c r="O4" s="27"/>
      <c r="P4" s="30"/>
      <c r="Q4" s="80" t="str">
        <f>IF(AND(OR(L4=Dropdown!$A$27,L4=Dropdown!$A$29),J4&lt;Dropdown!$C$2),(Dropdown!$C$2-J4)*G4*1.8*3600/1000,"")</f>
        <v/>
      </c>
      <c r="R4" s="32"/>
      <c r="S4" s="26"/>
      <c r="T4" s="77"/>
      <c r="U4" s="81"/>
      <c r="V4" s="26"/>
      <c r="W4" s="27"/>
      <c r="X4" s="30"/>
      <c r="Y4" s="32"/>
      <c r="Z4" s="26"/>
      <c r="AA4" s="27"/>
      <c r="AB4" s="32"/>
      <c r="AC4" s="82"/>
      <c r="AD4" s="83"/>
      <c r="AE4" s="33" t="s">
        <v>327</v>
      </c>
    </row>
    <row r="5" spans="1:31" ht="26.4">
      <c r="A5" s="34" t="s">
        <v>12</v>
      </c>
      <c r="B5" s="35" t="s">
        <v>12</v>
      </c>
      <c r="C5" s="35" t="s">
        <v>12</v>
      </c>
      <c r="D5" s="84" t="s">
        <v>96</v>
      </c>
      <c r="E5" s="85" t="s">
        <v>97</v>
      </c>
      <c r="F5" s="36"/>
      <c r="G5" s="86"/>
      <c r="H5" s="40"/>
      <c r="I5" s="40"/>
      <c r="J5" s="106" t="str">
        <f t="shared" ref="J5:J68" si="0">IF(OR(G5="",I5=""),"",I5/1.8*1000/G5/3600)</f>
        <v/>
      </c>
      <c r="K5" s="87"/>
      <c r="L5" s="87"/>
      <c r="M5" s="42"/>
      <c r="N5" s="36"/>
      <c r="O5" s="37"/>
      <c r="P5" s="40"/>
      <c r="Q5" s="80" t="str">
        <f>IF(AND(OR(L5=Dropdown!$A$27,L5=Dropdown!$A$29),J5&lt;Dropdown!$C$2),(Dropdown!$C$2-J5)*G5*1.8*3600/1000,"")</f>
        <v/>
      </c>
      <c r="R5" s="42"/>
      <c r="S5" s="36"/>
      <c r="T5" s="86"/>
      <c r="U5" s="88"/>
      <c r="V5" s="36"/>
      <c r="W5" s="37"/>
      <c r="X5" s="40"/>
      <c r="Y5" s="42"/>
      <c r="Z5" s="36"/>
      <c r="AA5" s="37"/>
      <c r="AB5" s="42"/>
      <c r="AC5" s="89"/>
      <c r="AD5" s="90"/>
      <c r="AE5" s="33" t="s">
        <v>327</v>
      </c>
    </row>
    <row r="6" spans="1:31" ht="26.4">
      <c r="A6" s="34" t="s">
        <v>100</v>
      </c>
      <c r="B6" s="35" t="s">
        <v>100</v>
      </c>
      <c r="C6" s="35" t="s">
        <v>101</v>
      </c>
      <c r="D6" s="84" t="s">
        <v>102</v>
      </c>
      <c r="E6" s="85" t="s">
        <v>103</v>
      </c>
      <c r="F6" s="36"/>
      <c r="G6" s="86"/>
      <c r="H6" s="40"/>
      <c r="I6" s="40"/>
      <c r="J6" s="106" t="str">
        <f t="shared" si="0"/>
        <v/>
      </c>
      <c r="K6" s="87"/>
      <c r="L6" s="87"/>
      <c r="M6" s="42"/>
      <c r="N6" s="36"/>
      <c r="O6" s="37"/>
      <c r="P6" s="40"/>
      <c r="Q6" s="80" t="str">
        <f>IF(AND(OR(L6=Dropdown!$A$27,L6=Dropdown!$A$29),J6&lt;Dropdown!$C$2),(Dropdown!$C$2-J6)*G6*1.8*3600/1000,"")</f>
        <v/>
      </c>
      <c r="R6" s="42"/>
      <c r="S6" s="36"/>
      <c r="T6" s="86"/>
      <c r="U6" s="88"/>
      <c r="V6" s="36"/>
      <c r="W6" s="37"/>
      <c r="X6" s="40"/>
      <c r="Y6" s="42"/>
      <c r="Z6" s="36"/>
      <c r="AA6" s="37"/>
      <c r="AB6" s="42"/>
      <c r="AC6" s="89"/>
      <c r="AD6" s="90"/>
      <c r="AE6" s="33" t="s">
        <v>327</v>
      </c>
    </row>
    <row r="7" spans="1:31" ht="26.4">
      <c r="A7" s="43" t="s">
        <v>100</v>
      </c>
      <c r="B7" s="44" t="s">
        <v>100</v>
      </c>
      <c r="C7" s="44" t="s">
        <v>101</v>
      </c>
      <c r="D7" s="91" t="s">
        <v>265</v>
      </c>
      <c r="E7" s="92" t="s">
        <v>266</v>
      </c>
      <c r="F7" s="36"/>
      <c r="G7" s="86"/>
      <c r="H7" s="40"/>
      <c r="I7" s="40"/>
      <c r="J7" s="106" t="str">
        <f t="shared" si="0"/>
        <v/>
      </c>
      <c r="K7" s="87"/>
      <c r="L7" s="87"/>
      <c r="M7" s="42"/>
      <c r="N7" s="36"/>
      <c r="O7" s="37"/>
      <c r="P7" s="40"/>
      <c r="Q7" s="80" t="str">
        <f>IF(AND(OR(L7=Dropdown!$A$27,L7=Dropdown!$A$29),J7&lt;Dropdown!$C$2),(Dropdown!$C$2-J7)*G7*1.8*3600/1000,"")</f>
        <v/>
      </c>
      <c r="R7" s="42"/>
      <c r="S7" s="36"/>
      <c r="T7" s="86"/>
      <c r="U7" s="88"/>
      <c r="V7" s="36"/>
      <c r="W7" s="37"/>
      <c r="X7" s="40"/>
      <c r="Y7" s="42"/>
      <c r="Z7" s="36"/>
      <c r="AA7" s="37"/>
      <c r="AB7" s="42"/>
      <c r="AC7" s="89"/>
      <c r="AD7" s="90"/>
      <c r="AE7" s="33" t="s">
        <v>327</v>
      </c>
    </row>
    <row r="8" spans="1:31" ht="26.4">
      <c r="A8" s="43" t="s">
        <v>150</v>
      </c>
      <c r="B8" s="44" t="s">
        <v>150</v>
      </c>
      <c r="C8" s="44" t="s">
        <v>150</v>
      </c>
      <c r="D8" s="91" t="s">
        <v>151</v>
      </c>
      <c r="E8" s="92" t="s">
        <v>152</v>
      </c>
      <c r="F8" s="36"/>
      <c r="G8" s="86"/>
      <c r="H8" s="40"/>
      <c r="I8" s="40"/>
      <c r="J8" s="106" t="str">
        <f t="shared" si="0"/>
        <v/>
      </c>
      <c r="K8" s="87"/>
      <c r="L8" s="87"/>
      <c r="M8" s="42"/>
      <c r="N8" s="36"/>
      <c r="O8" s="37"/>
      <c r="P8" s="40"/>
      <c r="Q8" s="80" t="str">
        <f>IF(AND(OR(L8=Dropdown!$A$27,L8=Dropdown!$A$29),J8&lt;Dropdown!$C$2),(Dropdown!$C$2-J8)*G8*1.8*3600/1000,"")</f>
        <v/>
      </c>
      <c r="R8" s="42"/>
      <c r="S8" s="36"/>
      <c r="T8" s="86"/>
      <c r="U8" s="88"/>
      <c r="V8" s="36"/>
      <c r="W8" s="37"/>
      <c r="X8" s="40"/>
      <c r="Y8" s="42"/>
      <c r="Z8" s="36"/>
      <c r="AA8" s="37"/>
      <c r="AB8" s="42"/>
      <c r="AC8" s="89"/>
      <c r="AD8" s="90"/>
      <c r="AE8" s="33" t="s">
        <v>327</v>
      </c>
    </row>
    <row r="9" spans="1:31" ht="26.4">
      <c r="A9" s="43" t="s">
        <v>128</v>
      </c>
      <c r="B9" s="44" t="s">
        <v>128</v>
      </c>
      <c r="C9" s="44" t="s">
        <v>128</v>
      </c>
      <c r="D9" s="91" t="s">
        <v>129</v>
      </c>
      <c r="E9" s="92" t="s">
        <v>130</v>
      </c>
      <c r="F9" s="36"/>
      <c r="G9" s="86"/>
      <c r="H9" s="40"/>
      <c r="I9" s="40"/>
      <c r="J9" s="106" t="str">
        <f t="shared" si="0"/>
        <v/>
      </c>
      <c r="K9" s="87"/>
      <c r="L9" s="87"/>
      <c r="M9" s="42"/>
      <c r="N9" s="36"/>
      <c r="O9" s="37"/>
      <c r="P9" s="40"/>
      <c r="Q9" s="80" t="str">
        <f>IF(AND(OR(L9=Dropdown!$A$27,L9=Dropdown!$A$29),J9&lt;Dropdown!$C$2),(Dropdown!$C$2-J9)*G9*1.8*3600/1000,"")</f>
        <v/>
      </c>
      <c r="R9" s="42"/>
      <c r="S9" s="36"/>
      <c r="T9" s="86"/>
      <c r="U9" s="88"/>
      <c r="V9" s="36"/>
      <c r="W9" s="37"/>
      <c r="X9" s="40"/>
      <c r="Y9" s="42"/>
      <c r="Z9" s="36"/>
      <c r="AA9" s="37"/>
      <c r="AB9" s="42"/>
      <c r="AC9" s="89"/>
      <c r="AD9" s="90"/>
      <c r="AE9" s="33" t="s">
        <v>327</v>
      </c>
    </row>
    <row r="10" spans="1:31" ht="26.4">
      <c r="A10" s="43" t="s">
        <v>128</v>
      </c>
      <c r="B10" s="44" t="s">
        <v>128</v>
      </c>
      <c r="C10" s="44" t="s">
        <v>128</v>
      </c>
      <c r="D10" s="91" t="s">
        <v>140</v>
      </c>
      <c r="E10" s="92" t="s">
        <v>141</v>
      </c>
      <c r="F10" s="36"/>
      <c r="G10" s="86"/>
      <c r="H10" s="40"/>
      <c r="I10" s="40"/>
      <c r="J10" s="106" t="str">
        <f t="shared" si="0"/>
        <v/>
      </c>
      <c r="K10" s="87"/>
      <c r="L10" s="87"/>
      <c r="M10" s="42"/>
      <c r="N10" s="36"/>
      <c r="O10" s="37"/>
      <c r="P10" s="40"/>
      <c r="Q10" s="80" t="str">
        <f>IF(AND(OR(L10=Dropdown!$A$27,L10=Dropdown!$A$29),J10&lt;Dropdown!$C$2),(Dropdown!$C$2-J10)*G10*1.8*3600/1000,"")</f>
        <v/>
      </c>
      <c r="R10" s="42"/>
      <c r="S10" s="36"/>
      <c r="T10" s="86"/>
      <c r="U10" s="88"/>
      <c r="V10" s="36"/>
      <c r="W10" s="37"/>
      <c r="X10" s="40"/>
      <c r="Y10" s="42"/>
      <c r="Z10" s="36"/>
      <c r="AA10" s="37"/>
      <c r="AB10" s="42"/>
      <c r="AC10" s="89"/>
      <c r="AD10" s="90"/>
      <c r="AE10" s="33" t="s">
        <v>327</v>
      </c>
    </row>
    <row r="11" spans="1:31" ht="26.4">
      <c r="A11" s="43" t="s">
        <v>128</v>
      </c>
      <c r="B11" s="44" t="s">
        <v>128</v>
      </c>
      <c r="C11" s="44" t="s">
        <v>128</v>
      </c>
      <c r="D11" s="91" t="s">
        <v>147</v>
      </c>
      <c r="E11" s="92" t="s">
        <v>148</v>
      </c>
      <c r="F11" s="36"/>
      <c r="G11" s="86"/>
      <c r="H11" s="40"/>
      <c r="I11" s="40"/>
      <c r="J11" s="106" t="str">
        <f t="shared" si="0"/>
        <v/>
      </c>
      <c r="K11" s="87"/>
      <c r="L11" s="87"/>
      <c r="M11" s="42"/>
      <c r="N11" s="36"/>
      <c r="O11" s="37"/>
      <c r="P11" s="40"/>
      <c r="Q11" s="80" t="str">
        <f>IF(AND(OR(L11=Dropdown!$A$27,L11=Dropdown!$A$29),J11&lt;Dropdown!$C$2),(Dropdown!$C$2-J11)*G11*1.8*3600/1000,"")</f>
        <v/>
      </c>
      <c r="R11" s="42"/>
      <c r="S11" s="36"/>
      <c r="T11" s="86"/>
      <c r="U11" s="88"/>
      <c r="V11" s="36"/>
      <c r="W11" s="37"/>
      <c r="X11" s="40"/>
      <c r="Y11" s="42"/>
      <c r="Z11" s="36"/>
      <c r="AA11" s="37"/>
      <c r="AB11" s="42"/>
      <c r="AC11" s="89"/>
      <c r="AD11" s="90"/>
      <c r="AE11" s="33" t="s">
        <v>327</v>
      </c>
    </row>
    <row r="12" spans="1:31" ht="26.4">
      <c r="A12" s="43" t="s">
        <v>128</v>
      </c>
      <c r="B12" s="44" t="s">
        <v>128</v>
      </c>
      <c r="C12" s="44" t="s">
        <v>128</v>
      </c>
      <c r="D12" s="91" t="s">
        <v>153</v>
      </c>
      <c r="E12" s="92" t="s">
        <v>154</v>
      </c>
      <c r="F12" s="36"/>
      <c r="G12" s="86"/>
      <c r="H12" s="40"/>
      <c r="I12" s="40"/>
      <c r="J12" s="106" t="str">
        <f t="shared" si="0"/>
        <v/>
      </c>
      <c r="K12" s="87"/>
      <c r="L12" s="87"/>
      <c r="M12" s="42"/>
      <c r="N12" s="36"/>
      <c r="O12" s="37"/>
      <c r="P12" s="40"/>
      <c r="Q12" s="80" t="str">
        <f>IF(AND(OR(L12=Dropdown!$A$27,L12=Dropdown!$A$29),J12&lt;Dropdown!$C$2),(Dropdown!$C$2-J12)*G12*1.8*3600/1000,"")</f>
        <v/>
      </c>
      <c r="R12" s="42"/>
      <c r="S12" s="36"/>
      <c r="T12" s="86"/>
      <c r="U12" s="88"/>
      <c r="V12" s="36"/>
      <c r="W12" s="37"/>
      <c r="X12" s="40"/>
      <c r="Y12" s="42"/>
      <c r="Z12" s="36"/>
      <c r="AA12" s="37"/>
      <c r="AB12" s="42"/>
      <c r="AC12" s="89"/>
      <c r="AD12" s="90"/>
      <c r="AE12" s="33" t="s">
        <v>327</v>
      </c>
    </row>
    <row r="13" spans="1:31" ht="26.4">
      <c r="A13" s="34" t="s">
        <v>98</v>
      </c>
      <c r="B13" s="35" t="s">
        <v>98</v>
      </c>
      <c r="C13" s="35" t="s">
        <v>98</v>
      </c>
      <c r="D13" s="84" t="s">
        <v>96</v>
      </c>
      <c r="E13" s="85" t="s">
        <v>99</v>
      </c>
      <c r="F13" s="36"/>
      <c r="G13" s="86"/>
      <c r="H13" s="40"/>
      <c r="I13" s="40"/>
      <c r="J13" s="106" t="str">
        <f t="shared" si="0"/>
        <v/>
      </c>
      <c r="K13" s="87"/>
      <c r="L13" s="87"/>
      <c r="M13" s="42"/>
      <c r="N13" s="36"/>
      <c r="O13" s="37"/>
      <c r="P13" s="40"/>
      <c r="Q13" s="80" t="str">
        <f>IF(AND(OR(L13=Dropdown!$A$27,L13=Dropdown!$A$29),J13&lt;Dropdown!$C$2),(Dropdown!$C$2-J13)*G13*1.8*3600/1000,"")</f>
        <v/>
      </c>
      <c r="R13" s="42"/>
      <c r="S13" s="36"/>
      <c r="T13" s="86"/>
      <c r="U13" s="88"/>
      <c r="V13" s="36"/>
      <c r="W13" s="37"/>
      <c r="X13" s="40"/>
      <c r="Y13" s="42"/>
      <c r="Z13" s="36"/>
      <c r="AA13" s="37"/>
      <c r="AB13" s="42"/>
      <c r="AC13" s="89"/>
      <c r="AD13" s="90"/>
      <c r="AE13" s="33" t="s">
        <v>327</v>
      </c>
    </row>
    <row r="14" spans="1:31" ht="26.4">
      <c r="A14" s="34" t="s">
        <v>75</v>
      </c>
      <c r="B14" s="35" t="s">
        <v>75</v>
      </c>
      <c r="C14" s="35" t="s">
        <v>75</v>
      </c>
      <c r="D14" s="84" t="s">
        <v>76</v>
      </c>
      <c r="E14" s="85" t="s">
        <v>77</v>
      </c>
      <c r="F14" s="36"/>
      <c r="G14" s="86"/>
      <c r="H14" s="40"/>
      <c r="I14" s="40"/>
      <c r="J14" s="106" t="str">
        <f t="shared" si="0"/>
        <v/>
      </c>
      <c r="K14" s="87"/>
      <c r="L14" s="87"/>
      <c r="M14" s="42"/>
      <c r="N14" s="36"/>
      <c r="O14" s="37"/>
      <c r="P14" s="40"/>
      <c r="Q14" s="80" t="str">
        <f>IF(AND(OR(L14=Dropdown!$A$27,L14=Dropdown!$A$29),J14&lt;Dropdown!$C$2),(Dropdown!$C$2-J14)*G14*1.8*3600/1000,"")</f>
        <v/>
      </c>
      <c r="R14" s="42"/>
      <c r="S14" s="36"/>
      <c r="T14" s="86"/>
      <c r="U14" s="88"/>
      <c r="V14" s="36"/>
      <c r="W14" s="37"/>
      <c r="X14" s="40"/>
      <c r="Y14" s="42"/>
      <c r="Z14" s="36"/>
      <c r="AA14" s="37"/>
      <c r="AB14" s="42"/>
      <c r="AC14" s="89"/>
      <c r="AD14" s="90"/>
      <c r="AE14" s="33" t="s">
        <v>327</v>
      </c>
    </row>
    <row r="15" spans="1:31" ht="26.4">
      <c r="A15" s="43" t="s">
        <v>200</v>
      </c>
      <c r="B15" s="44" t="s">
        <v>200</v>
      </c>
      <c r="C15" s="44" t="s">
        <v>200</v>
      </c>
      <c r="D15" s="91" t="s">
        <v>203</v>
      </c>
      <c r="E15" s="92" t="s">
        <v>204</v>
      </c>
      <c r="F15" s="36"/>
      <c r="G15" s="86"/>
      <c r="H15" s="40"/>
      <c r="I15" s="40"/>
      <c r="J15" s="106" t="str">
        <f t="shared" si="0"/>
        <v/>
      </c>
      <c r="K15" s="87"/>
      <c r="L15" s="87"/>
      <c r="M15" s="42"/>
      <c r="N15" s="36"/>
      <c r="O15" s="37"/>
      <c r="P15" s="40"/>
      <c r="Q15" s="80" t="str">
        <f>IF(AND(OR(L15=Dropdown!$A$27,L15=Dropdown!$A$29),J15&lt;Dropdown!$C$2),(Dropdown!$C$2-J15)*G15*1.8*3600/1000,"")</f>
        <v/>
      </c>
      <c r="R15" s="42"/>
      <c r="S15" s="36"/>
      <c r="T15" s="86"/>
      <c r="U15" s="88"/>
      <c r="V15" s="36"/>
      <c r="W15" s="37"/>
      <c r="X15" s="40"/>
      <c r="Y15" s="42"/>
      <c r="Z15" s="36"/>
      <c r="AA15" s="37"/>
      <c r="AB15" s="42"/>
      <c r="AC15" s="89"/>
      <c r="AD15" s="90"/>
      <c r="AE15" s="33" t="s">
        <v>327</v>
      </c>
    </row>
    <row r="16" spans="1:31" ht="26.4">
      <c r="A16" s="43" t="s">
        <v>232</v>
      </c>
      <c r="B16" s="44" t="s">
        <v>232</v>
      </c>
      <c r="C16" s="44" t="s">
        <v>232</v>
      </c>
      <c r="D16" s="91" t="s">
        <v>233</v>
      </c>
      <c r="E16" s="92" t="s">
        <v>234</v>
      </c>
      <c r="F16" s="36"/>
      <c r="G16" s="86"/>
      <c r="H16" s="40"/>
      <c r="I16" s="40"/>
      <c r="J16" s="106" t="str">
        <f t="shared" si="0"/>
        <v/>
      </c>
      <c r="K16" s="87"/>
      <c r="L16" s="87"/>
      <c r="M16" s="42"/>
      <c r="N16" s="36"/>
      <c r="O16" s="37"/>
      <c r="P16" s="40"/>
      <c r="Q16" s="80" t="str">
        <f>IF(AND(OR(L16=Dropdown!$A$27,L16=Dropdown!$A$29),J16&lt;Dropdown!$C$2),(Dropdown!$C$2-J16)*G16*1.8*3600/1000,"")</f>
        <v/>
      </c>
      <c r="R16" s="42"/>
      <c r="S16" s="36"/>
      <c r="T16" s="86"/>
      <c r="U16" s="88"/>
      <c r="V16" s="36"/>
      <c r="W16" s="37"/>
      <c r="X16" s="40"/>
      <c r="Y16" s="42"/>
      <c r="Z16" s="36"/>
      <c r="AA16" s="37"/>
      <c r="AB16" s="42"/>
      <c r="AC16" s="89"/>
      <c r="AD16" s="90"/>
      <c r="AE16" s="33" t="s">
        <v>327</v>
      </c>
    </row>
    <row r="17" spans="1:31" ht="26.4">
      <c r="A17" s="34" t="s">
        <v>8</v>
      </c>
      <c r="B17" s="35" t="s">
        <v>9</v>
      </c>
      <c r="C17" s="35" t="s">
        <v>8</v>
      </c>
      <c r="D17" s="84" t="s">
        <v>10</v>
      </c>
      <c r="E17" s="85" t="s">
        <v>11</v>
      </c>
      <c r="F17" s="36"/>
      <c r="G17" s="86"/>
      <c r="H17" s="40"/>
      <c r="I17" s="40"/>
      <c r="J17" s="106" t="str">
        <f t="shared" si="0"/>
        <v/>
      </c>
      <c r="K17" s="87"/>
      <c r="L17" s="87"/>
      <c r="M17" s="42"/>
      <c r="N17" s="36"/>
      <c r="O17" s="37"/>
      <c r="P17" s="40"/>
      <c r="Q17" s="80" t="str">
        <f>IF(AND(OR(L17=Dropdown!$A$27,L17=Dropdown!$A$29),J17&lt;Dropdown!$C$2),(Dropdown!$C$2-J17)*G17*1.8*3600/1000,"")</f>
        <v/>
      </c>
      <c r="R17" s="42"/>
      <c r="S17" s="36"/>
      <c r="T17" s="86"/>
      <c r="U17" s="88"/>
      <c r="V17" s="36"/>
      <c r="W17" s="37"/>
      <c r="X17" s="40"/>
      <c r="Y17" s="42"/>
      <c r="Z17" s="36"/>
      <c r="AA17" s="37"/>
      <c r="AB17" s="42"/>
      <c r="AC17" s="89"/>
      <c r="AD17" s="90"/>
      <c r="AE17" s="33" t="s">
        <v>327</v>
      </c>
    </row>
    <row r="18" spans="1:31" ht="26.4">
      <c r="A18" s="34" t="s">
        <v>111</v>
      </c>
      <c r="B18" s="35" t="s">
        <v>111</v>
      </c>
      <c r="C18" s="35" t="s">
        <v>111</v>
      </c>
      <c r="D18" s="84" t="s">
        <v>112</v>
      </c>
      <c r="E18" s="85" t="s">
        <v>113</v>
      </c>
      <c r="F18" s="36"/>
      <c r="G18" s="86"/>
      <c r="H18" s="40"/>
      <c r="I18" s="40"/>
      <c r="J18" s="106" t="str">
        <f t="shared" si="0"/>
        <v/>
      </c>
      <c r="K18" s="87"/>
      <c r="L18" s="87"/>
      <c r="M18" s="42"/>
      <c r="N18" s="36"/>
      <c r="O18" s="37"/>
      <c r="P18" s="40"/>
      <c r="Q18" s="80" t="str">
        <f>IF(AND(OR(L18=Dropdown!$A$27,L18=Dropdown!$A$29),J18&lt;Dropdown!$C$2),(Dropdown!$C$2-J18)*G18*1.8*3600/1000,"")</f>
        <v/>
      </c>
      <c r="R18" s="42"/>
      <c r="S18" s="36"/>
      <c r="T18" s="86"/>
      <c r="U18" s="88"/>
      <c r="V18" s="36"/>
      <c r="W18" s="37"/>
      <c r="X18" s="40"/>
      <c r="Y18" s="42"/>
      <c r="Z18" s="36"/>
      <c r="AA18" s="37"/>
      <c r="AB18" s="42"/>
      <c r="AC18" s="89"/>
      <c r="AD18" s="90"/>
      <c r="AE18" s="33" t="s">
        <v>327</v>
      </c>
    </row>
    <row r="19" spans="1:31" ht="26.4">
      <c r="A19" s="43" t="s">
        <v>111</v>
      </c>
      <c r="B19" s="44" t="s">
        <v>111</v>
      </c>
      <c r="C19" s="44" t="s">
        <v>111</v>
      </c>
      <c r="D19" s="91" t="s">
        <v>109</v>
      </c>
      <c r="E19" s="92" t="s">
        <v>238</v>
      </c>
      <c r="F19" s="36"/>
      <c r="G19" s="86"/>
      <c r="H19" s="40"/>
      <c r="I19" s="40"/>
      <c r="J19" s="106" t="str">
        <f t="shared" si="0"/>
        <v/>
      </c>
      <c r="K19" s="87"/>
      <c r="L19" s="87"/>
      <c r="M19" s="42"/>
      <c r="N19" s="36"/>
      <c r="O19" s="37"/>
      <c r="P19" s="40"/>
      <c r="Q19" s="80" t="str">
        <f>IF(AND(OR(L19=Dropdown!$A$27,L19=Dropdown!$A$29),J19&lt;Dropdown!$C$2),(Dropdown!$C$2-J19)*G19*1.8*3600/1000,"")</f>
        <v/>
      </c>
      <c r="R19" s="42"/>
      <c r="S19" s="36"/>
      <c r="T19" s="86"/>
      <c r="U19" s="88"/>
      <c r="V19" s="36"/>
      <c r="W19" s="37"/>
      <c r="X19" s="40"/>
      <c r="Y19" s="42"/>
      <c r="Z19" s="36"/>
      <c r="AA19" s="37"/>
      <c r="AB19" s="42"/>
      <c r="AC19" s="89"/>
      <c r="AD19" s="90"/>
      <c r="AE19" s="33" t="s">
        <v>327</v>
      </c>
    </row>
    <row r="20" spans="1:31" ht="26.4">
      <c r="A20" s="43" t="s">
        <v>111</v>
      </c>
      <c r="B20" s="44" t="s">
        <v>111</v>
      </c>
      <c r="C20" s="44" t="s">
        <v>111</v>
      </c>
      <c r="D20" s="91" t="s">
        <v>239</v>
      </c>
      <c r="E20" s="92" t="s">
        <v>240</v>
      </c>
      <c r="F20" s="36"/>
      <c r="G20" s="86"/>
      <c r="H20" s="40"/>
      <c r="I20" s="40"/>
      <c r="J20" s="106" t="str">
        <f t="shared" si="0"/>
        <v/>
      </c>
      <c r="K20" s="87"/>
      <c r="L20" s="87"/>
      <c r="M20" s="42"/>
      <c r="N20" s="36"/>
      <c r="O20" s="37"/>
      <c r="P20" s="40"/>
      <c r="Q20" s="80" t="str">
        <f>IF(AND(OR(L20=Dropdown!$A$27,L20=Dropdown!$A$29),J20&lt;Dropdown!$C$2),(Dropdown!$C$2-J20)*G20*1.8*3600/1000,"")</f>
        <v/>
      </c>
      <c r="R20" s="42"/>
      <c r="S20" s="36"/>
      <c r="T20" s="86"/>
      <c r="U20" s="88"/>
      <c r="V20" s="36"/>
      <c r="W20" s="37"/>
      <c r="X20" s="40"/>
      <c r="Y20" s="42"/>
      <c r="Z20" s="36"/>
      <c r="AA20" s="37"/>
      <c r="AB20" s="42"/>
      <c r="AC20" s="89"/>
      <c r="AD20" s="90"/>
      <c r="AE20" s="33" t="s">
        <v>327</v>
      </c>
    </row>
    <row r="21" spans="1:31" ht="26.4">
      <c r="A21" s="43" t="s">
        <v>111</v>
      </c>
      <c r="B21" s="44" t="s">
        <v>111</v>
      </c>
      <c r="C21" s="44" t="s">
        <v>111</v>
      </c>
      <c r="D21" s="91" t="s">
        <v>241</v>
      </c>
      <c r="E21" s="92" t="s">
        <v>242</v>
      </c>
      <c r="F21" s="36"/>
      <c r="G21" s="86"/>
      <c r="H21" s="40"/>
      <c r="I21" s="40"/>
      <c r="J21" s="106" t="str">
        <f t="shared" si="0"/>
        <v/>
      </c>
      <c r="K21" s="87"/>
      <c r="L21" s="87"/>
      <c r="M21" s="42"/>
      <c r="N21" s="36"/>
      <c r="O21" s="37"/>
      <c r="P21" s="40"/>
      <c r="Q21" s="80" t="str">
        <f>IF(AND(OR(L21=Dropdown!$A$27,L21=Dropdown!$A$29),J21&lt;Dropdown!$C$2),(Dropdown!$C$2-J21)*G21*1.8*3600/1000,"")</f>
        <v/>
      </c>
      <c r="R21" s="42"/>
      <c r="S21" s="36"/>
      <c r="T21" s="86"/>
      <c r="U21" s="88"/>
      <c r="V21" s="36"/>
      <c r="W21" s="37"/>
      <c r="X21" s="40"/>
      <c r="Y21" s="42"/>
      <c r="Z21" s="36"/>
      <c r="AA21" s="37"/>
      <c r="AB21" s="42"/>
      <c r="AC21" s="89"/>
      <c r="AD21" s="90"/>
      <c r="AE21" s="33" t="s">
        <v>327</v>
      </c>
    </row>
    <row r="22" spans="1:31" ht="26.4">
      <c r="A22" s="43" t="s">
        <v>182</v>
      </c>
      <c r="B22" s="44" t="s">
        <v>182</v>
      </c>
      <c r="C22" s="44" t="s">
        <v>182</v>
      </c>
      <c r="D22" s="91" t="s">
        <v>183</v>
      </c>
      <c r="E22" s="92" t="s">
        <v>184</v>
      </c>
      <c r="F22" s="36"/>
      <c r="G22" s="86"/>
      <c r="H22" s="40"/>
      <c r="I22" s="40"/>
      <c r="J22" s="106" t="str">
        <f t="shared" si="0"/>
        <v/>
      </c>
      <c r="K22" s="87"/>
      <c r="L22" s="87"/>
      <c r="M22" s="42"/>
      <c r="N22" s="36"/>
      <c r="O22" s="37"/>
      <c r="P22" s="40"/>
      <c r="Q22" s="80" t="str">
        <f>IF(AND(OR(L22=Dropdown!$A$27,L22=Dropdown!$A$29),J22&lt;Dropdown!$C$2),(Dropdown!$C$2-J22)*G22*1.8*3600/1000,"")</f>
        <v/>
      </c>
      <c r="R22" s="42"/>
      <c r="S22" s="36"/>
      <c r="T22" s="86"/>
      <c r="U22" s="88"/>
      <c r="V22" s="36"/>
      <c r="W22" s="37"/>
      <c r="X22" s="40"/>
      <c r="Y22" s="42"/>
      <c r="Z22" s="36"/>
      <c r="AA22" s="37"/>
      <c r="AB22" s="42"/>
      <c r="AC22" s="89"/>
      <c r="AD22" s="90"/>
      <c r="AE22" s="33" t="s">
        <v>327</v>
      </c>
    </row>
    <row r="23" spans="1:31" ht="26.4">
      <c r="A23" s="43" t="s">
        <v>182</v>
      </c>
      <c r="B23" s="44" t="s">
        <v>182</v>
      </c>
      <c r="C23" s="44" t="s">
        <v>182</v>
      </c>
      <c r="D23" s="91" t="s">
        <v>223</v>
      </c>
      <c r="E23" s="92" t="s">
        <v>224</v>
      </c>
      <c r="F23" s="36"/>
      <c r="G23" s="86"/>
      <c r="H23" s="40"/>
      <c r="I23" s="40"/>
      <c r="J23" s="106" t="str">
        <f t="shared" si="0"/>
        <v/>
      </c>
      <c r="K23" s="87"/>
      <c r="L23" s="87"/>
      <c r="M23" s="42"/>
      <c r="N23" s="36"/>
      <c r="O23" s="37"/>
      <c r="P23" s="40"/>
      <c r="Q23" s="80" t="str">
        <f>IF(AND(OR(L23=Dropdown!$A$27,L23=Dropdown!$A$29),J23&lt;Dropdown!$C$2),(Dropdown!$C$2-J23)*G23*1.8*3600/1000,"")</f>
        <v/>
      </c>
      <c r="R23" s="42"/>
      <c r="S23" s="36"/>
      <c r="T23" s="86"/>
      <c r="U23" s="88"/>
      <c r="V23" s="36"/>
      <c r="W23" s="37"/>
      <c r="X23" s="40"/>
      <c r="Y23" s="42"/>
      <c r="Z23" s="36"/>
      <c r="AA23" s="37"/>
      <c r="AB23" s="42"/>
      <c r="AC23" s="89"/>
      <c r="AD23" s="90"/>
      <c r="AE23" s="33" t="s">
        <v>327</v>
      </c>
    </row>
    <row r="24" spans="1:31" ht="26.4">
      <c r="A24" s="34" t="s">
        <v>40</v>
      </c>
      <c r="B24" s="44" t="s">
        <v>44</v>
      </c>
      <c r="C24" s="44" t="s">
        <v>44</v>
      </c>
      <c r="D24" s="91" t="s">
        <v>136</v>
      </c>
      <c r="E24" s="92" t="s">
        <v>137</v>
      </c>
      <c r="F24" s="36"/>
      <c r="G24" s="86"/>
      <c r="H24" s="40"/>
      <c r="I24" s="40"/>
      <c r="J24" s="106" t="str">
        <f t="shared" si="0"/>
        <v/>
      </c>
      <c r="K24" s="87"/>
      <c r="L24" s="87"/>
      <c r="M24" s="42"/>
      <c r="N24" s="36"/>
      <c r="O24" s="37"/>
      <c r="P24" s="40"/>
      <c r="Q24" s="80" t="str">
        <f>IF(AND(OR(L24=Dropdown!$A$27,L24=Dropdown!$A$29),J24&lt;Dropdown!$C$2),(Dropdown!$C$2-J24)*G24*1.8*3600/1000,"")</f>
        <v/>
      </c>
      <c r="R24" s="42"/>
      <c r="S24" s="36"/>
      <c r="T24" s="86"/>
      <c r="U24" s="88"/>
      <c r="V24" s="36"/>
      <c r="W24" s="37"/>
      <c r="X24" s="40"/>
      <c r="Y24" s="42"/>
      <c r="Z24" s="36"/>
      <c r="AA24" s="37"/>
      <c r="AB24" s="42"/>
      <c r="AC24" s="89"/>
      <c r="AD24" s="90"/>
      <c r="AE24" s="33" t="s">
        <v>327</v>
      </c>
    </row>
    <row r="25" spans="1:31" ht="26.4">
      <c r="A25" s="34" t="s">
        <v>40</v>
      </c>
      <c r="B25" s="44" t="s">
        <v>44</v>
      </c>
      <c r="C25" s="44" t="s">
        <v>44</v>
      </c>
      <c r="D25" s="91" t="s">
        <v>142</v>
      </c>
      <c r="E25" s="92" t="s">
        <v>143</v>
      </c>
      <c r="F25" s="36"/>
      <c r="G25" s="86"/>
      <c r="H25" s="40"/>
      <c r="I25" s="40"/>
      <c r="J25" s="106" t="str">
        <f t="shared" si="0"/>
        <v/>
      </c>
      <c r="K25" s="87"/>
      <c r="L25" s="87"/>
      <c r="M25" s="42"/>
      <c r="N25" s="36"/>
      <c r="O25" s="37"/>
      <c r="P25" s="40"/>
      <c r="Q25" s="80" t="str">
        <f>IF(AND(OR(L25=Dropdown!$A$27,L25=Dropdown!$A$29),J25&lt;Dropdown!$C$2),(Dropdown!$C$2-J25)*G25*1.8*3600/1000,"")</f>
        <v/>
      </c>
      <c r="R25" s="42"/>
      <c r="S25" s="36"/>
      <c r="T25" s="86"/>
      <c r="U25" s="88"/>
      <c r="V25" s="36"/>
      <c r="W25" s="37"/>
      <c r="X25" s="40"/>
      <c r="Y25" s="42"/>
      <c r="Z25" s="36"/>
      <c r="AA25" s="37"/>
      <c r="AB25" s="42"/>
      <c r="AC25" s="89"/>
      <c r="AD25" s="90"/>
      <c r="AE25" s="33" t="s">
        <v>327</v>
      </c>
    </row>
    <row r="26" spans="1:31" ht="26.4">
      <c r="A26" s="34" t="s">
        <v>40</v>
      </c>
      <c r="B26" s="44" t="s">
        <v>159</v>
      </c>
      <c r="C26" s="44" t="s">
        <v>159</v>
      </c>
      <c r="D26" s="91" t="s">
        <v>160</v>
      </c>
      <c r="E26" s="92" t="s">
        <v>161</v>
      </c>
      <c r="F26" s="36"/>
      <c r="G26" s="86"/>
      <c r="H26" s="40"/>
      <c r="I26" s="40"/>
      <c r="J26" s="106" t="str">
        <f t="shared" si="0"/>
        <v/>
      </c>
      <c r="K26" s="87"/>
      <c r="L26" s="87"/>
      <c r="M26" s="42"/>
      <c r="N26" s="36"/>
      <c r="O26" s="37"/>
      <c r="P26" s="40"/>
      <c r="Q26" s="80" t="str">
        <f>IF(AND(OR(L26=Dropdown!$A$27,L26=Dropdown!$A$29),J26&lt;Dropdown!$C$2),(Dropdown!$C$2-J26)*G26*1.8*3600/1000,"")</f>
        <v/>
      </c>
      <c r="R26" s="42"/>
      <c r="S26" s="36"/>
      <c r="T26" s="86"/>
      <c r="U26" s="88"/>
      <c r="V26" s="36"/>
      <c r="W26" s="37"/>
      <c r="X26" s="40"/>
      <c r="Y26" s="42"/>
      <c r="Z26" s="36"/>
      <c r="AA26" s="37"/>
      <c r="AB26" s="42"/>
      <c r="AC26" s="89"/>
      <c r="AD26" s="90"/>
      <c r="AE26" s="33" t="s">
        <v>327</v>
      </c>
    </row>
    <row r="27" spans="1:31" ht="26.4">
      <c r="A27" s="43" t="s">
        <v>192</v>
      </c>
      <c r="B27" s="44" t="s">
        <v>192</v>
      </c>
      <c r="C27" s="44" t="s">
        <v>192</v>
      </c>
      <c r="D27" s="91" t="s">
        <v>193</v>
      </c>
      <c r="E27" s="92" t="s">
        <v>194</v>
      </c>
      <c r="F27" s="36"/>
      <c r="G27" s="86"/>
      <c r="H27" s="40"/>
      <c r="I27" s="40"/>
      <c r="J27" s="106" t="str">
        <f t="shared" si="0"/>
        <v/>
      </c>
      <c r="K27" s="87"/>
      <c r="L27" s="87"/>
      <c r="M27" s="42"/>
      <c r="N27" s="36"/>
      <c r="O27" s="37"/>
      <c r="P27" s="40"/>
      <c r="Q27" s="80" t="str">
        <f>IF(AND(OR(L27=Dropdown!$A$27,L27=Dropdown!$A$29),J27&lt;Dropdown!$C$2),(Dropdown!$C$2-J27)*G27*1.8*3600/1000,"")</f>
        <v/>
      </c>
      <c r="R27" s="42"/>
      <c r="S27" s="36"/>
      <c r="T27" s="86"/>
      <c r="U27" s="88"/>
      <c r="V27" s="36"/>
      <c r="W27" s="37"/>
      <c r="X27" s="40"/>
      <c r="Y27" s="42"/>
      <c r="Z27" s="36"/>
      <c r="AA27" s="37"/>
      <c r="AB27" s="42"/>
      <c r="AC27" s="89"/>
      <c r="AD27" s="90"/>
      <c r="AE27" s="33" t="s">
        <v>327</v>
      </c>
    </row>
    <row r="28" spans="1:31" ht="26.4">
      <c r="A28" s="43" t="s">
        <v>195</v>
      </c>
      <c r="B28" s="44" t="s">
        <v>195</v>
      </c>
      <c r="C28" s="44" t="s">
        <v>195</v>
      </c>
      <c r="D28" s="91" t="s">
        <v>196</v>
      </c>
      <c r="E28" s="92" t="s">
        <v>197</v>
      </c>
      <c r="F28" s="36"/>
      <c r="G28" s="86"/>
      <c r="H28" s="40"/>
      <c r="I28" s="40"/>
      <c r="J28" s="106" t="str">
        <f t="shared" si="0"/>
        <v/>
      </c>
      <c r="K28" s="87"/>
      <c r="L28" s="87"/>
      <c r="M28" s="42"/>
      <c r="N28" s="36"/>
      <c r="O28" s="37"/>
      <c r="P28" s="40"/>
      <c r="Q28" s="80" t="str">
        <f>IF(AND(OR(L28=Dropdown!$A$27,L28=Dropdown!$A$29),J28&lt;Dropdown!$C$2),(Dropdown!$C$2-J28)*G28*1.8*3600/1000,"")</f>
        <v/>
      </c>
      <c r="R28" s="42"/>
      <c r="S28" s="36"/>
      <c r="T28" s="86"/>
      <c r="U28" s="88"/>
      <c r="V28" s="36"/>
      <c r="W28" s="37"/>
      <c r="X28" s="40"/>
      <c r="Y28" s="42"/>
      <c r="Z28" s="36"/>
      <c r="AA28" s="37"/>
      <c r="AB28" s="42"/>
      <c r="AC28" s="89"/>
      <c r="AD28" s="90"/>
      <c r="AE28" s="33" t="s">
        <v>327</v>
      </c>
    </row>
    <row r="29" spans="1:31" ht="26.4">
      <c r="A29" s="43" t="s">
        <v>195</v>
      </c>
      <c r="B29" s="44" t="s">
        <v>195</v>
      </c>
      <c r="C29" s="44" t="s">
        <v>169</v>
      </c>
      <c r="D29" s="91" t="s">
        <v>198</v>
      </c>
      <c r="E29" s="92" t="s">
        <v>199</v>
      </c>
      <c r="F29" s="36"/>
      <c r="G29" s="86"/>
      <c r="H29" s="40"/>
      <c r="I29" s="40"/>
      <c r="J29" s="106" t="str">
        <f t="shared" si="0"/>
        <v/>
      </c>
      <c r="K29" s="87"/>
      <c r="L29" s="87"/>
      <c r="M29" s="42"/>
      <c r="N29" s="36"/>
      <c r="O29" s="37"/>
      <c r="P29" s="40"/>
      <c r="Q29" s="80" t="str">
        <f>IF(AND(OR(L29=Dropdown!$A$27,L29=Dropdown!$A$29),J29&lt;Dropdown!$C$2),(Dropdown!$C$2-J29)*G29*1.8*3600/1000,"")</f>
        <v/>
      </c>
      <c r="R29" s="42"/>
      <c r="S29" s="36"/>
      <c r="T29" s="86"/>
      <c r="U29" s="88"/>
      <c r="V29" s="36"/>
      <c r="W29" s="37"/>
      <c r="X29" s="40"/>
      <c r="Y29" s="42"/>
      <c r="Z29" s="36"/>
      <c r="AA29" s="37"/>
      <c r="AB29" s="42"/>
      <c r="AC29" s="89"/>
      <c r="AD29" s="90"/>
      <c r="AE29" s="33" t="s">
        <v>327</v>
      </c>
    </row>
    <row r="30" spans="1:31" ht="26.4">
      <c r="A30" s="43" t="s">
        <v>177</v>
      </c>
      <c r="B30" s="44" t="s">
        <v>177</v>
      </c>
      <c r="C30" s="44" t="s">
        <v>174</v>
      </c>
      <c r="D30" s="91" t="s">
        <v>178</v>
      </c>
      <c r="E30" s="92" t="s">
        <v>179</v>
      </c>
      <c r="F30" s="36"/>
      <c r="G30" s="86"/>
      <c r="H30" s="40"/>
      <c r="I30" s="40"/>
      <c r="J30" s="106" t="str">
        <f t="shared" si="0"/>
        <v/>
      </c>
      <c r="K30" s="87"/>
      <c r="L30" s="87"/>
      <c r="M30" s="42"/>
      <c r="N30" s="36"/>
      <c r="O30" s="37"/>
      <c r="P30" s="40"/>
      <c r="Q30" s="80" t="str">
        <f>IF(AND(OR(L30=Dropdown!$A$27,L30=Dropdown!$A$29),J30&lt;Dropdown!$C$2),(Dropdown!$C$2-J30)*G30*1.8*3600/1000,"")</f>
        <v/>
      </c>
      <c r="R30" s="42"/>
      <c r="S30" s="36"/>
      <c r="T30" s="86"/>
      <c r="U30" s="88"/>
      <c r="V30" s="36"/>
      <c r="W30" s="37"/>
      <c r="X30" s="40"/>
      <c r="Y30" s="42"/>
      <c r="Z30" s="36"/>
      <c r="AA30" s="37"/>
      <c r="AB30" s="42"/>
      <c r="AC30" s="89"/>
      <c r="AD30" s="90"/>
      <c r="AE30" s="33" t="s">
        <v>327</v>
      </c>
    </row>
    <row r="31" spans="1:31" ht="26.4">
      <c r="A31" s="43" t="s">
        <v>177</v>
      </c>
      <c r="B31" s="44" t="s">
        <v>177</v>
      </c>
      <c r="C31" s="44" t="s">
        <v>249</v>
      </c>
      <c r="D31" s="91" t="s">
        <v>250</v>
      </c>
      <c r="E31" s="92" t="s">
        <v>251</v>
      </c>
      <c r="F31" s="36"/>
      <c r="G31" s="86"/>
      <c r="H31" s="40"/>
      <c r="I31" s="40"/>
      <c r="J31" s="106" t="str">
        <f t="shared" si="0"/>
        <v/>
      </c>
      <c r="K31" s="87"/>
      <c r="L31" s="87"/>
      <c r="M31" s="42"/>
      <c r="N31" s="36"/>
      <c r="O31" s="37"/>
      <c r="P31" s="40"/>
      <c r="Q31" s="80" t="str">
        <f>IF(AND(OR(L31=Dropdown!$A$27,L31=Dropdown!$A$29),J31&lt;Dropdown!$C$2),(Dropdown!$C$2-J31)*G31*1.8*3600/1000,"")</f>
        <v/>
      </c>
      <c r="R31" s="42"/>
      <c r="S31" s="36"/>
      <c r="T31" s="86"/>
      <c r="U31" s="88"/>
      <c r="V31" s="36"/>
      <c r="W31" s="37"/>
      <c r="X31" s="40"/>
      <c r="Y31" s="42"/>
      <c r="Z31" s="36"/>
      <c r="AA31" s="37"/>
      <c r="AB31" s="42"/>
      <c r="AC31" s="89"/>
      <c r="AD31" s="90"/>
      <c r="AE31" s="33" t="s">
        <v>327</v>
      </c>
    </row>
    <row r="32" spans="1:31" ht="26.4">
      <c r="A32" s="43" t="s">
        <v>118</v>
      </c>
      <c r="B32" s="44" t="s">
        <v>118</v>
      </c>
      <c r="C32" s="44" t="s">
        <v>118</v>
      </c>
      <c r="D32" s="91" t="s">
        <v>114</v>
      </c>
      <c r="E32" s="92" t="s">
        <v>119</v>
      </c>
      <c r="F32" s="36"/>
      <c r="G32" s="86"/>
      <c r="H32" s="40"/>
      <c r="I32" s="40"/>
      <c r="J32" s="106" t="str">
        <f t="shared" si="0"/>
        <v/>
      </c>
      <c r="K32" s="87"/>
      <c r="L32" s="87"/>
      <c r="M32" s="42"/>
      <c r="N32" s="36"/>
      <c r="O32" s="37"/>
      <c r="P32" s="40"/>
      <c r="Q32" s="80" t="str">
        <f>IF(AND(OR(L32=Dropdown!$A$27,L32=Dropdown!$A$29),J32&lt;Dropdown!$C$2),(Dropdown!$C$2-J32)*G32*1.8*3600/1000,"")</f>
        <v/>
      </c>
      <c r="R32" s="42"/>
      <c r="S32" s="36"/>
      <c r="T32" s="86"/>
      <c r="U32" s="88"/>
      <c r="V32" s="36"/>
      <c r="W32" s="37"/>
      <c r="X32" s="40"/>
      <c r="Y32" s="42"/>
      <c r="Z32" s="36"/>
      <c r="AA32" s="37"/>
      <c r="AB32" s="42"/>
      <c r="AC32" s="89"/>
      <c r="AD32" s="90"/>
      <c r="AE32" s="33" t="s">
        <v>327</v>
      </c>
    </row>
    <row r="33" spans="1:31" ht="26.4">
      <c r="A33" s="43" t="s">
        <v>118</v>
      </c>
      <c r="B33" s="44" t="s">
        <v>118</v>
      </c>
      <c r="C33" s="44" t="s">
        <v>118</v>
      </c>
      <c r="D33" s="91" t="s">
        <v>136</v>
      </c>
      <c r="E33" s="92" t="s">
        <v>138</v>
      </c>
      <c r="F33" s="36"/>
      <c r="G33" s="86"/>
      <c r="H33" s="40"/>
      <c r="I33" s="40"/>
      <c r="J33" s="106" t="str">
        <f t="shared" si="0"/>
        <v/>
      </c>
      <c r="K33" s="87"/>
      <c r="L33" s="87"/>
      <c r="M33" s="42"/>
      <c r="N33" s="36"/>
      <c r="O33" s="37"/>
      <c r="P33" s="40"/>
      <c r="Q33" s="80" t="str">
        <f>IF(AND(OR(L33=Dropdown!$A$27,L33=Dropdown!$A$29),J33&lt;Dropdown!$C$2),(Dropdown!$C$2-J33)*G33*1.8*3600/1000,"")</f>
        <v/>
      </c>
      <c r="R33" s="42"/>
      <c r="S33" s="36"/>
      <c r="T33" s="86"/>
      <c r="U33" s="88"/>
      <c r="V33" s="36"/>
      <c r="W33" s="37"/>
      <c r="X33" s="40"/>
      <c r="Y33" s="42"/>
      <c r="Z33" s="36"/>
      <c r="AA33" s="37"/>
      <c r="AB33" s="42"/>
      <c r="AC33" s="89"/>
      <c r="AD33" s="90"/>
      <c r="AE33" s="33" t="s">
        <v>327</v>
      </c>
    </row>
    <row r="34" spans="1:31" ht="26.4">
      <c r="A34" s="43" t="s">
        <v>101</v>
      </c>
      <c r="B34" s="44" t="s">
        <v>101</v>
      </c>
      <c r="C34" s="44" t="s">
        <v>101</v>
      </c>
      <c r="D34" s="91" t="s">
        <v>221</v>
      </c>
      <c r="E34" s="92" t="s">
        <v>222</v>
      </c>
      <c r="F34" s="36"/>
      <c r="G34" s="86"/>
      <c r="H34" s="40"/>
      <c r="I34" s="40"/>
      <c r="J34" s="106" t="str">
        <f t="shared" si="0"/>
        <v/>
      </c>
      <c r="K34" s="87"/>
      <c r="L34" s="87"/>
      <c r="M34" s="42"/>
      <c r="N34" s="36"/>
      <c r="O34" s="37"/>
      <c r="P34" s="40"/>
      <c r="Q34" s="80" t="str">
        <f>IF(AND(OR(L34=Dropdown!$A$27,L34=Dropdown!$A$29),J34&lt;Dropdown!$C$2),(Dropdown!$C$2-J34)*G34*1.8*3600/1000,"")</f>
        <v/>
      </c>
      <c r="R34" s="42"/>
      <c r="S34" s="36"/>
      <c r="T34" s="86"/>
      <c r="U34" s="88"/>
      <c r="V34" s="36"/>
      <c r="W34" s="37"/>
      <c r="X34" s="40"/>
      <c r="Y34" s="42"/>
      <c r="Z34" s="36"/>
      <c r="AA34" s="37"/>
      <c r="AB34" s="42"/>
      <c r="AC34" s="89"/>
      <c r="AD34" s="90"/>
      <c r="AE34" s="33" t="s">
        <v>327</v>
      </c>
    </row>
    <row r="35" spans="1:31" ht="26.4">
      <c r="A35" s="43" t="s">
        <v>101</v>
      </c>
      <c r="B35" s="44" t="s">
        <v>101</v>
      </c>
      <c r="C35" s="44" t="s">
        <v>101</v>
      </c>
      <c r="D35" s="91" t="s">
        <v>255</v>
      </c>
      <c r="E35" s="92" t="s">
        <v>256</v>
      </c>
      <c r="F35" s="36"/>
      <c r="G35" s="86"/>
      <c r="H35" s="40"/>
      <c r="I35" s="40"/>
      <c r="J35" s="106" t="str">
        <f t="shared" si="0"/>
        <v/>
      </c>
      <c r="K35" s="87"/>
      <c r="L35" s="87"/>
      <c r="M35" s="42"/>
      <c r="N35" s="36"/>
      <c r="O35" s="37"/>
      <c r="P35" s="40"/>
      <c r="Q35" s="80" t="str">
        <f>IF(AND(OR(L35=Dropdown!$A$27,L35=Dropdown!$A$29),J35&lt;Dropdown!$C$2),(Dropdown!$C$2-J35)*G35*1.8*3600/1000,"")</f>
        <v/>
      </c>
      <c r="R35" s="42"/>
      <c r="S35" s="36"/>
      <c r="T35" s="86"/>
      <c r="U35" s="88"/>
      <c r="V35" s="36"/>
      <c r="W35" s="37"/>
      <c r="X35" s="40"/>
      <c r="Y35" s="42"/>
      <c r="Z35" s="36"/>
      <c r="AA35" s="37"/>
      <c r="AB35" s="42"/>
      <c r="AC35" s="89"/>
      <c r="AD35" s="90"/>
      <c r="AE35" s="33" t="s">
        <v>327</v>
      </c>
    </row>
    <row r="36" spans="1:31" ht="26.4">
      <c r="A36" s="34" t="s">
        <v>104</v>
      </c>
      <c r="B36" s="35" t="s">
        <v>104</v>
      </c>
      <c r="C36" s="35" t="s">
        <v>104</v>
      </c>
      <c r="D36" s="84" t="s">
        <v>105</v>
      </c>
      <c r="E36" s="85" t="s">
        <v>106</v>
      </c>
      <c r="F36" s="36"/>
      <c r="G36" s="86"/>
      <c r="H36" s="40"/>
      <c r="I36" s="40"/>
      <c r="J36" s="106" t="str">
        <f t="shared" si="0"/>
        <v/>
      </c>
      <c r="K36" s="87"/>
      <c r="L36" s="87"/>
      <c r="M36" s="42"/>
      <c r="N36" s="36"/>
      <c r="O36" s="37"/>
      <c r="P36" s="40"/>
      <c r="Q36" s="80" t="str">
        <f>IF(AND(OR(L36=Dropdown!$A$27,L36=Dropdown!$A$29),J36&lt;Dropdown!$C$2),(Dropdown!$C$2-J36)*G36*1.8*3600/1000,"")</f>
        <v/>
      </c>
      <c r="R36" s="42"/>
      <c r="S36" s="36"/>
      <c r="T36" s="86"/>
      <c r="U36" s="88"/>
      <c r="V36" s="36"/>
      <c r="W36" s="37"/>
      <c r="X36" s="40"/>
      <c r="Y36" s="42"/>
      <c r="Z36" s="36"/>
      <c r="AA36" s="37"/>
      <c r="AB36" s="42"/>
      <c r="AC36" s="89"/>
      <c r="AD36" s="90"/>
      <c r="AE36" s="33" t="s">
        <v>327</v>
      </c>
    </row>
    <row r="37" spans="1:31" ht="26.4">
      <c r="A37" s="34" t="s">
        <v>104</v>
      </c>
      <c r="B37" s="35" t="s">
        <v>104</v>
      </c>
      <c r="C37" s="35" t="s">
        <v>104</v>
      </c>
      <c r="D37" s="84" t="s">
        <v>107</v>
      </c>
      <c r="E37" s="85" t="s">
        <v>108</v>
      </c>
      <c r="F37" s="36"/>
      <c r="G37" s="86"/>
      <c r="H37" s="40"/>
      <c r="I37" s="40"/>
      <c r="J37" s="106" t="str">
        <f t="shared" si="0"/>
        <v/>
      </c>
      <c r="K37" s="87"/>
      <c r="L37" s="87"/>
      <c r="M37" s="42"/>
      <c r="N37" s="36"/>
      <c r="O37" s="37"/>
      <c r="P37" s="40"/>
      <c r="Q37" s="80" t="str">
        <f>IF(AND(OR(L37=Dropdown!$A$27,L37=Dropdown!$A$29),J37&lt;Dropdown!$C$2),(Dropdown!$C$2-J37)*G37*1.8*3600/1000,"")</f>
        <v/>
      </c>
      <c r="R37" s="42"/>
      <c r="S37" s="36"/>
      <c r="T37" s="86"/>
      <c r="U37" s="88"/>
      <c r="V37" s="36"/>
      <c r="W37" s="37"/>
      <c r="X37" s="40"/>
      <c r="Y37" s="42"/>
      <c r="Z37" s="36"/>
      <c r="AA37" s="37"/>
      <c r="AB37" s="42"/>
      <c r="AC37" s="89"/>
      <c r="AD37" s="90"/>
      <c r="AE37" s="33" t="s">
        <v>327</v>
      </c>
    </row>
    <row r="38" spans="1:31" ht="26.4">
      <c r="A38" s="43" t="s">
        <v>174</v>
      </c>
      <c r="B38" s="44" t="s">
        <v>174</v>
      </c>
      <c r="C38" s="44" t="s">
        <v>174</v>
      </c>
      <c r="D38" s="91" t="s">
        <v>175</v>
      </c>
      <c r="E38" s="92" t="s">
        <v>176</v>
      </c>
      <c r="F38" s="36"/>
      <c r="G38" s="86"/>
      <c r="H38" s="40"/>
      <c r="I38" s="40"/>
      <c r="J38" s="106" t="str">
        <f t="shared" si="0"/>
        <v/>
      </c>
      <c r="K38" s="87"/>
      <c r="L38" s="87"/>
      <c r="M38" s="42"/>
      <c r="N38" s="36"/>
      <c r="O38" s="37"/>
      <c r="P38" s="40"/>
      <c r="Q38" s="80" t="str">
        <f>IF(AND(OR(L38=Dropdown!$A$27,L38=Dropdown!$A$29),J38&lt;Dropdown!$C$2),(Dropdown!$C$2-J38)*G38*1.8*3600/1000,"")</f>
        <v/>
      </c>
      <c r="R38" s="42"/>
      <c r="S38" s="36"/>
      <c r="T38" s="86"/>
      <c r="U38" s="88"/>
      <c r="V38" s="36"/>
      <c r="W38" s="37"/>
      <c r="X38" s="40"/>
      <c r="Y38" s="42"/>
      <c r="Z38" s="36"/>
      <c r="AA38" s="37"/>
      <c r="AB38" s="42"/>
      <c r="AC38" s="89"/>
      <c r="AD38" s="90"/>
      <c r="AE38" s="33" t="s">
        <v>327</v>
      </c>
    </row>
    <row r="39" spans="1:31" ht="26.4">
      <c r="A39" s="34" t="s">
        <v>61</v>
      </c>
      <c r="B39" s="35" t="s">
        <v>61</v>
      </c>
      <c r="C39" s="35" t="s">
        <v>62</v>
      </c>
      <c r="D39" s="84" t="s">
        <v>63</v>
      </c>
      <c r="E39" s="85" t="s">
        <v>64</v>
      </c>
      <c r="F39" s="36"/>
      <c r="G39" s="86"/>
      <c r="H39" s="40"/>
      <c r="I39" s="40"/>
      <c r="J39" s="106" t="str">
        <f t="shared" si="0"/>
        <v/>
      </c>
      <c r="K39" s="87"/>
      <c r="L39" s="87"/>
      <c r="M39" s="42"/>
      <c r="N39" s="36"/>
      <c r="O39" s="37"/>
      <c r="P39" s="40"/>
      <c r="Q39" s="80" t="str">
        <f>IF(AND(OR(L39=Dropdown!$A$27,L39=Dropdown!$A$29),J39&lt;Dropdown!$C$2),(Dropdown!$C$2-J39)*G39*1.8*3600/1000,"")</f>
        <v/>
      </c>
      <c r="R39" s="42"/>
      <c r="S39" s="36"/>
      <c r="T39" s="86"/>
      <c r="U39" s="88"/>
      <c r="V39" s="36"/>
      <c r="W39" s="37"/>
      <c r="X39" s="40"/>
      <c r="Y39" s="42"/>
      <c r="Z39" s="36"/>
      <c r="AA39" s="37"/>
      <c r="AB39" s="42"/>
      <c r="AC39" s="89"/>
      <c r="AD39" s="90"/>
      <c r="AE39" s="33" t="s">
        <v>327</v>
      </c>
    </row>
    <row r="40" spans="1:31" ht="26.4">
      <c r="A40" s="34" t="s">
        <v>61</v>
      </c>
      <c r="B40" s="35" t="s">
        <v>61</v>
      </c>
      <c r="C40" s="35" t="s">
        <v>62</v>
      </c>
      <c r="D40" s="84" t="s">
        <v>65</v>
      </c>
      <c r="E40" s="85" t="s">
        <v>66</v>
      </c>
      <c r="F40" s="36"/>
      <c r="G40" s="86"/>
      <c r="H40" s="40"/>
      <c r="I40" s="40"/>
      <c r="J40" s="106" t="str">
        <f t="shared" si="0"/>
        <v/>
      </c>
      <c r="K40" s="87"/>
      <c r="L40" s="87"/>
      <c r="M40" s="42"/>
      <c r="N40" s="36"/>
      <c r="O40" s="37"/>
      <c r="P40" s="40"/>
      <c r="Q40" s="80" t="str">
        <f>IF(AND(OR(L40=Dropdown!$A$27,L40=Dropdown!$A$29),J40&lt;Dropdown!$C$2),(Dropdown!$C$2-J40)*G40*1.8*3600/1000,"")</f>
        <v/>
      </c>
      <c r="R40" s="42"/>
      <c r="S40" s="36"/>
      <c r="T40" s="86"/>
      <c r="U40" s="88"/>
      <c r="V40" s="36"/>
      <c r="W40" s="37"/>
      <c r="X40" s="40"/>
      <c r="Y40" s="42"/>
      <c r="Z40" s="36"/>
      <c r="AA40" s="37"/>
      <c r="AB40" s="42"/>
      <c r="AC40" s="89"/>
      <c r="AD40" s="90"/>
      <c r="AE40" s="33" t="s">
        <v>327</v>
      </c>
    </row>
    <row r="41" spans="1:31" ht="26.4">
      <c r="A41" s="34" t="s">
        <v>61</v>
      </c>
      <c r="B41" s="35" t="s">
        <v>61</v>
      </c>
      <c r="C41" s="35" t="s">
        <v>62</v>
      </c>
      <c r="D41" s="84" t="s">
        <v>67</v>
      </c>
      <c r="E41" s="85" t="s">
        <v>68</v>
      </c>
      <c r="F41" s="36"/>
      <c r="G41" s="86"/>
      <c r="H41" s="40"/>
      <c r="I41" s="40"/>
      <c r="J41" s="106" t="str">
        <f t="shared" si="0"/>
        <v/>
      </c>
      <c r="K41" s="87"/>
      <c r="L41" s="87"/>
      <c r="M41" s="42"/>
      <c r="N41" s="36"/>
      <c r="O41" s="37"/>
      <c r="P41" s="40"/>
      <c r="Q41" s="80" t="str">
        <f>IF(AND(OR(L41=Dropdown!$A$27,L41=Dropdown!$A$29),J41&lt;Dropdown!$C$2),(Dropdown!$C$2-J41)*G41*1.8*3600/1000,"")</f>
        <v/>
      </c>
      <c r="R41" s="42"/>
      <c r="S41" s="36"/>
      <c r="T41" s="86"/>
      <c r="U41" s="88"/>
      <c r="V41" s="36"/>
      <c r="W41" s="37"/>
      <c r="X41" s="40"/>
      <c r="Y41" s="42"/>
      <c r="Z41" s="36"/>
      <c r="AA41" s="37"/>
      <c r="AB41" s="42"/>
      <c r="AC41" s="89"/>
      <c r="AD41" s="90"/>
      <c r="AE41" s="33" t="s">
        <v>327</v>
      </c>
    </row>
    <row r="42" spans="1:31" ht="26.4">
      <c r="A42" s="43" t="s">
        <v>61</v>
      </c>
      <c r="B42" s="44" t="s">
        <v>61</v>
      </c>
      <c r="C42" s="44" t="s">
        <v>259</v>
      </c>
      <c r="D42" s="91" t="s">
        <v>260</v>
      </c>
      <c r="E42" s="92" t="s">
        <v>261</v>
      </c>
      <c r="F42" s="36"/>
      <c r="G42" s="86"/>
      <c r="H42" s="40"/>
      <c r="I42" s="40"/>
      <c r="J42" s="106" t="str">
        <f t="shared" si="0"/>
        <v/>
      </c>
      <c r="K42" s="87"/>
      <c r="L42" s="87"/>
      <c r="M42" s="42"/>
      <c r="N42" s="36"/>
      <c r="O42" s="37"/>
      <c r="P42" s="40"/>
      <c r="Q42" s="80" t="str">
        <f>IF(AND(OR(L42=Dropdown!$A$27,L42=Dropdown!$A$29),J42&lt;Dropdown!$C$2),(Dropdown!$C$2-J42)*G42*1.8*3600/1000,"")</f>
        <v/>
      </c>
      <c r="R42" s="42"/>
      <c r="S42" s="36"/>
      <c r="T42" s="86"/>
      <c r="U42" s="88"/>
      <c r="V42" s="36"/>
      <c r="W42" s="37"/>
      <c r="X42" s="40"/>
      <c r="Y42" s="42"/>
      <c r="Z42" s="36"/>
      <c r="AA42" s="37"/>
      <c r="AB42" s="42"/>
      <c r="AC42" s="89"/>
      <c r="AD42" s="90"/>
      <c r="AE42" s="33" t="s">
        <v>327</v>
      </c>
    </row>
    <row r="43" spans="1:31" ht="39.6">
      <c r="A43" s="43" t="s">
        <v>125</v>
      </c>
      <c r="B43" s="44" t="s">
        <v>125</v>
      </c>
      <c r="C43" s="44" t="s">
        <v>125</v>
      </c>
      <c r="D43" s="91" t="s">
        <v>126</v>
      </c>
      <c r="E43" s="92" t="s">
        <v>127</v>
      </c>
      <c r="F43" s="36"/>
      <c r="G43" s="86"/>
      <c r="H43" s="40"/>
      <c r="I43" s="40"/>
      <c r="J43" s="106" t="str">
        <f t="shared" si="0"/>
        <v/>
      </c>
      <c r="K43" s="87"/>
      <c r="L43" s="87"/>
      <c r="M43" s="42"/>
      <c r="N43" s="36"/>
      <c r="O43" s="37"/>
      <c r="P43" s="40"/>
      <c r="Q43" s="80" t="str">
        <f>IF(AND(OR(L43=Dropdown!$A$27,L43=Dropdown!$A$29),J43&lt;Dropdown!$C$2),(Dropdown!$C$2-J43)*G43*1.8*3600/1000,"")</f>
        <v/>
      </c>
      <c r="R43" s="42"/>
      <c r="S43" s="36"/>
      <c r="T43" s="86"/>
      <c r="U43" s="88"/>
      <c r="V43" s="36"/>
      <c r="W43" s="37"/>
      <c r="X43" s="40"/>
      <c r="Y43" s="42"/>
      <c r="Z43" s="36"/>
      <c r="AA43" s="37"/>
      <c r="AB43" s="42"/>
      <c r="AC43" s="89"/>
      <c r="AD43" s="90"/>
      <c r="AE43" s="33" t="s">
        <v>327</v>
      </c>
    </row>
    <row r="44" spans="1:31" ht="26.4">
      <c r="A44" s="43" t="s">
        <v>125</v>
      </c>
      <c r="B44" s="44" t="s">
        <v>125</v>
      </c>
      <c r="C44" s="44" t="s">
        <v>125</v>
      </c>
      <c r="D44" s="91" t="s">
        <v>139</v>
      </c>
      <c r="E44" s="92" t="s">
        <v>139</v>
      </c>
      <c r="F44" s="36"/>
      <c r="G44" s="86"/>
      <c r="H44" s="40"/>
      <c r="I44" s="40"/>
      <c r="J44" s="106" t="str">
        <f t="shared" si="0"/>
        <v/>
      </c>
      <c r="K44" s="87"/>
      <c r="L44" s="87"/>
      <c r="M44" s="42"/>
      <c r="N44" s="36"/>
      <c r="O44" s="37"/>
      <c r="P44" s="40"/>
      <c r="Q44" s="80" t="str">
        <f>IF(AND(OR(L44=Dropdown!$A$27,L44=Dropdown!$A$29),J44&lt;Dropdown!$C$2),(Dropdown!$C$2-J44)*G44*1.8*3600/1000,"")</f>
        <v/>
      </c>
      <c r="R44" s="42"/>
      <c r="S44" s="36"/>
      <c r="T44" s="86"/>
      <c r="U44" s="88"/>
      <c r="V44" s="36"/>
      <c r="W44" s="37"/>
      <c r="X44" s="40"/>
      <c r="Y44" s="42"/>
      <c r="Z44" s="36"/>
      <c r="AA44" s="37"/>
      <c r="AB44" s="42"/>
      <c r="AC44" s="89"/>
      <c r="AD44" s="90"/>
      <c r="AE44" s="33" t="s">
        <v>327</v>
      </c>
    </row>
    <row r="45" spans="1:31" ht="26.4">
      <c r="A45" s="34" t="s">
        <v>88</v>
      </c>
      <c r="B45" s="35" t="s">
        <v>88</v>
      </c>
      <c r="C45" s="35" t="s">
        <v>88</v>
      </c>
      <c r="D45" s="84" t="s">
        <v>89</v>
      </c>
      <c r="E45" s="85" t="s">
        <v>90</v>
      </c>
      <c r="F45" s="36"/>
      <c r="G45" s="86"/>
      <c r="H45" s="40"/>
      <c r="I45" s="40"/>
      <c r="J45" s="106" t="str">
        <f t="shared" si="0"/>
        <v/>
      </c>
      <c r="K45" s="87"/>
      <c r="L45" s="87"/>
      <c r="M45" s="42"/>
      <c r="N45" s="36"/>
      <c r="O45" s="37"/>
      <c r="P45" s="40"/>
      <c r="Q45" s="80" t="str">
        <f>IF(AND(OR(L45=Dropdown!$A$27,L45=Dropdown!$A$29),J45&lt;Dropdown!$C$2),(Dropdown!$C$2-J45)*G45*1.8*3600/1000,"")</f>
        <v/>
      </c>
      <c r="R45" s="42"/>
      <c r="S45" s="36"/>
      <c r="T45" s="86"/>
      <c r="U45" s="88"/>
      <c r="V45" s="36"/>
      <c r="W45" s="37"/>
      <c r="X45" s="40"/>
      <c r="Y45" s="42"/>
      <c r="Z45" s="36"/>
      <c r="AA45" s="37"/>
      <c r="AB45" s="42"/>
      <c r="AC45" s="89"/>
      <c r="AD45" s="90"/>
      <c r="AE45" s="33" t="s">
        <v>327</v>
      </c>
    </row>
    <row r="46" spans="1:31" ht="26.4">
      <c r="A46" s="43" t="s">
        <v>88</v>
      </c>
      <c r="B46" s="44" t="s">
        <v>88</v>
      </c>
      <c r="C46" s="44" t="s">
        <v>88</v>
      </c>
      <c r="D46" s="91" t="s">
        <v>131</v>
      </c>
      <c r="E46" s="92" t="s">
        <v>132</v>
      </c>
      <c r="F46" s="36"/>
      <c r="G46" s="86"/>
      <c r="H46" s="40"/>
      <c r="I46" s="40"/>
      <c r="J46" s="106" t="str">
        <f t="shared" si="0"/>
        <v/>
      </c>
      <c r="K46" s="87"/>
      <c r="L46" s="87"/>
      <c r="M46" s="42"/>
      <c r="N46" s="36"/>
      <c r="O46" s="37"/>
      <c r="P46" s="40"/>
      <c r="Q46" s="80" t="str">
        <f>IF(AND(OR(L46=Dropdown!$A$27,L46=Dropdown!$A$29),J46&lt;Dropdown!$C$2),(Dropdown!$C$2-J46)*G46*1.8*3600/1000,"")</f>
        <v/>
      </c>
      <c r="R46" s="42"/>
      <c r="S46" s="36"/>
      <c r="T46" s="86"/>
      <c r="U46" s="88"/>
      <c r="V46" s="36"/>
      <c r="W46" s="37"/>
      <c r="X46" s="40"/>
      <c r="Y46" s="42"/>
      <c r="Z46" s="36"/>
      <c r="AA46" s="37"/>
      <c r="AB46" s="42"/>
      <c r="AC46" s="89"/>
      <c r="AD46" s="90"/>
      <c r="AE46" s="33" t="s">
        <v>327</v>
      </c>
    </row>
    <row r="47" spans="1:31" ht="26.4">
      <c r="A47" s="43" t="s">
        <v>88</v>
      </c>
      <c r="B47" s="44" t="s">
        <v>88</v>
      </c>
      <c r="C47" s="44" t="s">
        <v>88</v>
      </c>
      <c r="D47" s="91" t="s">
        <v>149</v>
      </c>
      <c r="E47" s="92" t="s">
        <v>132</v>
      </c>
      <c r="F47" s="36"/>
      <c r="G47" s="86"/>
      <c r="H47" s="40"/>
      <c r="I47" s="40"/>
      <c r="J47" s="106" t="str">
        <f t="shared" si="0"/>
        <v/>
      </c>
      <c r="K47" s="87"/>
      <c r="L47" s="87"/>
      <c r="M47" s="42"/>
      <c r="N47" s="36"/>
      <c r="O47" s="37"/>
      <c r="P47" s="40"/>
      <c r="Q47" s="80" t="str">
        <f>IF(AND(OR(L47=Dropdown!$A$27,L47=Dropdown!$A$29),J47&lt;Dropdown!$C$2),(Dropdown!$C$2-J47)*G47*1.8*3600/1000,"")</f>
        <v/>
      </c>
      <c r="R47" s="42"/>
      <c r="S47" s="36"/>
      <c r="T47" s="86"/>
      <c r="U47" s="88"/>
      <c r="V47" s="36"/>
      <c r="W47" s="37"/>
      <c r="X47" s="40"/>
      <c r="Y47" s="42"/>
      <c r="Z47" s="36"/>
      <c r="AA47" s="37"/>
      <c r="AB47" s="42"/>
      <c r="AC47" s="89"/>
      <c r="AD47" s="90"/>
      <c r="AE47" s="33" t="s">
        <v>327</v>
      </c>
    </row>
    <row r="48" spans="1:31" ht="26.4">
      <c r="A48" s="43" t="s">
        <v>218</v>
      </c>
      <c r="B48" s="44" t="s">
        <v>218</v>
      </c>
      <c r="C48" s="44" t="s">
        <v>218</v>
      </c>
      <c r="D48" s="91" t="s">
        <v>219</v>
      </c>
      <c r="E48" s="92" t="s">
        <v>220</v>
      </c>
      <c r="F48" s="36"/>
      <c r="G48" s="86"/>
      <c r="H48" s="40"/>
      <c r="I48" s="40"/>
      <c r="J48" s="106" t="str">
        <f t="shared" si="0"/>
        <v/>
      </c>
      <c r="K48" s="87"/>
      <c r="L48" s="87"/>
      <c r="M48" s="42"/>
      <c r="N48" s="36"/>
      <c r="O48" s="37"/>
      <c r="P48" s="40"/>
      <c r="Q48" s="80" t="str">
        <f>IF(AND(OR(L48=Dropdown!$A$27,L48=Dropdown!$A$29),J48&lt;Dropdown!$C$2),(Dropdown!$C$2-J48)*G48*1.8*3600/1000,"")</f>
        <v/>
      </c>
      <c r="R48" s="42"/>
      <c r="S48" s="36"/>
      <c r="T48" s="86"/>
      <c r="U48" s="88"/>
      <c r="V48" s="36"/>
      <c r="W48" s="37"/>
      <c r="X48" s="40"/>
      <c r="Y48" s="42"/>
      <c r="Z48" s="36"/>
      <c r="AA48" s="37"/>
      <c r="AB48" s="42"/>
      <c r="AC48" s="89"/>
      <c r="AD48" s="90"/>
      <c r="AE48" s="33" t="s">
        <v>327</v>
      </c>
    </row>
    <row r="49" spans="1:31" ht="26.4">
      <c r="A49" s="34" t="s">
        <v>53</v>
      </c>
      <c r="B49" s="35" t="s">
        <v>53</v>
      </c>
      <c r="C49" s="35" t="s">
        <v>53</v>
      </c>
      <c r="D49" s="84" t="s">
        <v>54</v>
      </c>
      <c r="E49" s="85" t="s">
        <v>55</v>
      </c>
      <c r="F49" s="36"/>
      <c r="G49" s="86"/>
      <c r="H49" s="40"/>
      <c r="I49" s="40"/>
      <c r="J49" s="106" t="str">
        <f t="shared" si="0"/>
        <v/>
      </c>
      <c r="K49" s="87"/>
      <c r="L49" s="87"/>
      <c r="M49" s="42"/>
      <c r="N49" s="36"/>
      <c r="O49" s="37"/>
      <c r="P49" s="40"/>
      <c r="Q49" s="80" t="str">
        <f>IF(AND(OR(L49=Dropdown!$A$27,L49=Dropdown!$A$29),J49&lt;Dropdown!$C$2),(Dropdown!$C$2-J49)*G49*1.8*3600/1000,"")</f>
        <v/>
      </c>
      <c r="R49" s="42"/>
      <c r="S49" s="36"/>
      <c r="T49" s="86"/>
      <c r="U49" s="88"/>
      <c r="V49" s="36"/>
      <c r="W49" s="37"/>
      <c r="X49" s="40"/>
      <c r="Y49" s="42"/>
      <c r="Z49" s="36"/>
      <c r="AA49" s="37"/>
      <c r="AB49" s="42"/>
      <c r="AC49" s="89"/>
      <c r="AD49" s="90"/>
      <c r="AE49" s="33" t="s">
        <v>327</v>
      </c>
    </row>
    <row r="50" spans="1:31" ht="26.4">
      <c r="A50" s="34" t="s">
        <v>78</v>
      </c>
      <c r="B50" s="35" t="s">
        <v>78</v>
      </c>
      <c r="C50" s="35" t="s">
        <v>78</v>
      </c>
      <c r="D50" s="84" t="s">
        <v>79</v>
      </c>
      <c r="E50" s="85" t="s">
        <v>80</v>
      </c>
      <c r="F50" s="36"/>
      <c r="G50" s="86"/>
      <c r="H50" s="40"/>
      <c r="I50" s="40"/>
      <c r="J50" s="106" t="str">
        <f t="shared" si="0"/>
        <v/>
      </c>
      <c r="K50" s="87"/>
      <c r="L50" s="87"/>
      <c r="M50" s="42"/>
      <c r="N50" s="36"/>
      <c r="O50" s="37"/>
      <c r="P50" s="40"/>
      <c r="Q50" s="80" t="str">
        <f>IF(AND(OR(L50=Dropdown!$A$27,L50=Dropdown!$A$29),J50&lt;Dropdown!$C$2),(Dropdown!$C$2-J50)*G50*1.8*3600/1000,"")</f>
        <v/>
      </c>
      <c r="R50" s="42"/>
      <c r="S50" s="36"/>
      <c r="T50" s="86"/>
      <c r="U50" s="88"/>
      <c r="V50" s="36"/>
      <c r="W50" s="37"/>
      <c r="X50" s="40"/>
      <c r="Y50" s="42"/>
      <c r="Z50" s="36"/>
      <c r="AA50" s="37"/>
      <c r="AB50" s="42"/>
      <c r="AC50" s="89"/>
      <c r="AD50" s="90"/>
      <c r="AE50" s="33" t="s">
        <v>327</v>
      </c>
    </row>
    <row r="51" spans="1:31" ht="26.4">
      <c r="A51" s="34" t="s">
        <v>78</v>
      </c>
      <c r="B51" s="35" t="s">
        <v>78</v>
      </c>
      <c r="C51" s="35" t="s">
        <v>78</v>
      </c>
      <c r="D51" s="84" t="s">
        <v>81</v>
      </c>
      <c r="E51" s="85" t="s">
        <v>82</v>
      </c>
      <c r="F51" s="36"/>
      <c r="G51" s="86"/>
      <c r="H51" s="40"/>
      <c r="I51" s="40"/>
      <c r="J51" s="106" t="str">
        <f t="shared" si="0"/>
        <v/>
      </c>
      <c r="K51" s="87"/>
      <c r="L51" s="87"/>
      <c r="M51" s="42"/>
      <c r="N51" s="36"/>
      <c r="O51" s="37"/>
      <c r="P51" s="40"/>
      <c r="Q51" s="80" t="str">
        <f>IF(AND(OR(L51=Dropdown!$A$27,L51=Dropdown!$A$29),J51&lt;Dropdown!$C$2),(Dropdown!$C$2-J51)*G51*1.8*3600/1000,"")</f>
        <v/>
      </c>
      <c r="R51" s="42"/>
      <c r="S51" s="36"/>
      <c r="T51" s="86"/>
      <c r="U51" s="88"/>
      <c r="V51" s="36"/>
      <c r="W51" s="37"/>
      <c r="X51" s="40"/>
      <c r="Y51" s="42"/>
      <c r="Z51" s="36"/>
      <c r="AA51" s="37"/>
      <c r="AB51" s="42"/>
      <c r="AC51" s="89"/>
      <c r="AD51" s="90"/>
      <c r="AE51" s="33" t="s">
        <v>327</v>
      </c>
    </row>
    <row r="52" spans="1:31" ht="26.4">
      <c r="A52" s="34" t="s">
        <v>69</v>
      </c>
      <c r="B52" s="35" t="s">
        <v>61</v>
      </c>
      <c r="C52" s="35" t="s">
        <v>62</v>
      </c>
      <c r="D52" s="84" t="s">
        <v>70</v>
      </c>
      <c r="E52" s="85" t="s">
        <v>71</v>
      </c>
      <c r="F52" s="36"/>
      <c r="G52" s="86"/>
      <c r="H52" s="40"/>
      <c r="I52" s="40"/>
      <c r="J52" s="106" t="str">
        <f t="shared" si="0"/>
        <v/>
      </c>
      <c r="K52" s="87"/>
      <c r="L52" s="87"/>
      <c r="M52" s="42"/>
      <c r="N52" s="36"/>
      <c r="O52" s="37"/>
      <c r="P52" s="40"/>
      <c r="Q52" s="80" t="str">
        <f>IF(AND(OR(L52=Dropdown!$A$27,L52=Dropdown!$A$29),J52&lt;Dropdown!$C$2),(Dropdown!$C$2-J52)*G52*1.8*3600/1000,"")</f>
        <v/>
      </c>
      <c r="R52" s="42"/>
      <c r="S52" s="36"/>
      <c r="T52" s="86"/>
      <c r="U52" s="88"/>
      <c r="V52" s="36"/>
      <c r="W52" s="37"/>
      <c r="X52" s="40"/>
      <c r="Y52" s="42"/>
      <c r="Z52" s="36"/>
      <c r="AA52" s="37"/>
      <c r="AB52" s="42"/>
      <c r="AC52" s="89"/>
      <c r="AD52" s="90"/>
      <c r="AE52" s="33" t="s">
        <v>327</v>
      </c>
    </row>
    <row r="53" spans="1:31" ht="26.4">
      <c r="A53" s="43" t="s">
        <v>208</v>
      </c>
      <c r="B53" s="44" t="s">
        <v>208</v>
      </c>
      <c r="C53" s="44" t="s">
        <v>208</v>
      </c>
      <c r="D53" s="91" t="s">
        <v>209</v>
      </c>
      <c r="E53" s="92" t="s">
        <v>210</v>
      </c>
      <c r="F53" s="36"/>
      <c r="G53" s="86"/>
      <c r="H53" s="40"/>
      <c r="I53" s="40"/>
      <c r="J53" s="106" t="str">
        <f t="shared" si="0"/>
        <v/>
      </c>
      <c r="K53" s="87"/>
      <c r="L53" s="87"/>
      <c r="M53" s="42"/>
      <c r="N53" s="36"/>
      <c r="O53" s="37"/>
      <c r="P53" s="40"/>
      <c r="Q53" s="80" t="str">
        <f>IF(AND(OR(L53=Dropdown!$A$27,L53=Dropdown!$A$29),J53&lt;Dropdown!$C$2),(Dropdown!$C$2-J53)*G53*1.8*3600/1000,"")</f>
        <v/>
      </c>
      <c r="R53" s="42"/>
      <c r="S53" s="36"/>
      <c r="T53" s="86"/>
      <c r="U53" s="88"/>
      <c r="V53" s="36"/>
      <c r="W53" s="37"/>
      <c r="X53" s="40"/>
      <c r="Y53" s="42"/>
      <c r="Z53" s="36"/>
      <c r="AA53" s="37"/>
      <c r="AB53" s="42"/>
      <c r="AC53" s="89"/>
      <c r="AD53" s="90"/>
      <c r="AE53" s="33" t="s">
        <v>327</v>
      </c>
    </row>
    <row r="54" spans="1:31" ht="26.4">
      <c r="A54" s="43" t="s">
        <v>56</v>
      </c>
      <c r="B54" s="44" t="s">
        <v>56</v>
      </c>
      <c r="C54" s="44" t="s">
        <v>56</v>
      </c>
      <c r="D54" s="91" t="s">
        <v>123</v>
      </c>
      <c r="E54" s="92" t="s">
        <v>124</v>
      </c>
      <c r="F54" s="36"/>
      <c r="G54" s="86"/>
      <c r="H54" s="40"/>
      <c r="I54" s="40"/>
      <c r="J54" s="106" t="str">
        <f t="shared" si="0"/>
        <v/>
      </c>
      <c r="K54" s="87"/>
      <c r="L54" s="87"/>
      <c r="M54" s="42"/>
      <c r="N54" s="36"/>
      <c r="O54" s="37"/>
      <c r="P54" s="40"/>
      <c r="Q54" s="80" t="str">
        <f>IF(AND(OR(L54=Dropdown!$A$27,L54=Dropdown!$A$29),J54&lt;Dropdown!$C$2),(Dropdown!$C$2-J54)*G54*1.8*3600/1000,"")</f>
        <v/>
      </c>
      <c r="R54" s="42"/>
      <c r="S54" s="36"/>
      <c r="T54" s="86"/>
      <c r="U54" s="88"/>
      <c r="V54" s="36"/>
      <c r="W54" s="37"/>
      <c r="X54" s="40"/>
      <c r="Y54" s="42"/>
      <c r="Z54" s="36"/>
      <c r="AA54" s="37"/>
      <c r="AB54" s="42"/>
      <c r="AC54" s="89"/>
      <c r="AD54" s="90"/>
      <c r="AE54" s="33" t="s">
        <v>327</v>
      </c>
    </row>
    <row r="55" spans="1:31" ht="26.4">
      <c r="A55" s="43" t="s">
        <v>120</v>
      </c>
      <c r="B55" s="44" t="s">
        <v>120</v>
      </c>
      <c r="C55" s="44" t="s">
        <v>120</v>
      </c>
      <c r="D55" s="91" t="s">
        <v>121</v>
      </c>
      <c r="E55" s="92" t="s">
        <v>122</v>
      </c>
      <c r="F55" s="36"/>
      <c r="G55" s="86"/>
      <c r="H55" s="40"/>
      <c r="I55" s="40"/>
      <c r="J55" s="106" t="str">
        <f t="shared" si="0"/>
        <v/>
      </c>
      <c r="K55" s="87"/>
      <c r="L55" s="87"/>
      <c r="M55" s="42"/>
      <c r="N55" s="36"/>
      <c r="O55" s="37"/>
      <c r="P55" s="40"/>
      <c r="Q55" s="80" t="str">
        <f>IF(AND(OR(L55=Dropdown!$A$27,L55=Dropdown!$A$29),J55&lt;Dropdown!$C$2),(Dropdown!$C$2-J55)*G55*1.8*3600/1000,"")</f>
        <v/>
      </c>
      <c r="R55" s="42"/>
      <c r="S55" s="36"/>
      <c r="T55" s="86"/>
      <c r="U55" s="88"/>
      <c r="V55" s="36"/>
      <c r="W55" s="37"/>
      <c r="X55" s="40"/>
      <c r="Y55" s="42"/>
      <c r="Z55" s="36"/>
      <c r="AA55" s="37"/>
      <c r="AB55" s="42"/>
      <c r="AC55" s="89"/>
      <c r="AD55" s="90"/>
      <c r="AE55" s="33" t="s">
        <v>327</v>
      </c>
    </row>
    <row r="56" spans="1:31" ht="26.4">
      <c r="A56" s="43" t="s">
        <v>144</v>
      </c>
      <c r="B56" s="44" t="s">
        <v>144</v>
      </c>
      <c r="C56" s="44" t="s">
        <v>144</v>
      </c>
      <c r="D56" s="91" t="s">
        <v>145</v>
      </c>
      <c r="E56" s="92" t="s">
        <v>146</v>
      </c>
      <c r="F56" s="36"/>
      <c r="G56" s="86"/>
      <c r="H56" s="40"/>
      <c r="I56" s="40"/>
      <c r="J56" s="106" t="str">
        <f t="shared" si="0"/>
        <v/>
      </c>
      <c r="K56" s="87"/>
      <c r="L56" s="87"/>
      <c r="M56" s="42"/>
      <c r="N56" s="36"/>
      <c r="O56" s="37"/>
      <c r="P56" s="40"/>
      <c r="Q56" s="80" t="str">
        <f>IF(AND(OR(L56=Dropdown!$A$27,L56=Dropdown!$A$29),J56&lt;Dropdown!$C$2),(Dropdown!$C$2-J56)*G56*1.8*3600/1000,"")</f>
        <v/>
      </c>
      <c r="R56" s="42"/>
      <c r="S56" s="36"/>
      <c r="T56" s="86"/>
      <c r="U56" s="88"/>
      <c r="V56" s="36"/>
      <c r="W56" s="37"/>
      <c r="X56" s="40"/>
      <c r="Y56" s="42"/>
      <c r="Z56" s="36"/>
      <c r="AA56" s="37"/>
      <c r="AB56" s="42"/>
      <c r="AC56" s="89"/>
      <c r="AD56" s="90"/>
      <c r="AE56" s="33" t="s">
        <v>327</v>
      </c>
    </row>
    <row r="57" spans="1:31" ht="39.6">
      <c r="A57" s="43" t="s">
        <v>205</v>
      </c>
      <c r="B57" s="44" t="s">
        <v>205</v>
      </c>
      <c r="C57" s="44" t="s">
        <v>205</v>
      </c>
      <c r="D57" s="91" t="s">
        <v>206</v>
      </c>
      <c r="E57" s="92" t="s">
        <v>207</v>
      </c>
      <c r="F57" s="36"/>
      <c r="G57" s="86"/>
      <c r="H57" s="40"/>
      <c r="I57" s="40"/>
      <c r="J57" s="106" t="str">
        <f t="shared" si="0"/>
        <v/>
      </c>
      <c r="K57" s="87"/>
      <c r="L57" s="87"/>
      <c r="M57" s="42"/>
      <c r="N57" s="36"/>
      <c r="O57" s="37"/>
      <c r="P57" s="40"/>
      <c r="Q57" s="80" t="str">
        <f>IF(AND(OR(L57=Dropdown!$A$27,L57=Dropdown!$A$29),J57&lt;Dropdown!$C$2),(Dropdown!$C$2-J57)*G57*1.8*3600/1000,"")</f>
        <v/>
      </c>
      <c r="R57" s="42"/>
      <c r="S57" s="36"/>
      <c r="T57" s="86"/>
      <c r="U57" s="88"/>
      <c r="V57" s="36"/>
      <c r="W57" s="37"/>
      <c r="X57" s="40"/>
      <c r="Y57" s="42"/>
      <c r="Z57" s="36"/>
      <c r="AA57" s="37"/>
      <c r="AB57" s="42"/>
      <c r="AC57" s="89"/>
      <c r="AD57" s="90"/>
      <c r="AE57" s="33" t="s">
        <v>327</v>
      </c>
    </row>
    <row r="58" spans="1:31" ht="26.4">
      <c r="A58" s="34" t="s">
        <v>27</v>
      </c>
      <c r="B58" s="35" t="s">
        <v>27</v>
      </c>
      <c r="C58" s="35" t="s">
        <v>27</v>
      </c>
      <c r="D58" s="84" t="s">
        <v>86</v>
      </c>
      <c r="E58" s="85" t="s">
        <v>87</v>
      </c>
      <c r="F58" s="36"/>
      <c r="G58" s="86"/>
      <c r="H58" s="40"/>
      <c r="I58" s="40"/>
      <c r="J58" s="106" t="str">
        <f t="shared" si="0"/>
        <v/>
      </c>
      <c r="K58" s="87"/>
      <c r="L58" s="87"/>
      <c r="M58" s="42"/>
      <c r="N58" s="36"/>
      <c r="O58" s="37"/>
      <c r="P58" s="40"/>
      <c r="Q58" s="80" t="str">
        <f>IF(AND(OR(L58=Dropdown!$A$27,L58=Dropdown!$A$29),J58&lt;Dropdown!$C$2),(Dropdown!$C$2-J58)*G58*1.8*3600/1000,"")</f>
        <v/>
      </c>
      <c r="R58" s="42"/>
      <c r="S58" s="36"/>
      <c r="T58" s="86"/>
      <c r="U58" s="88"/>
      <c r="V58" s="36"/>
      <c r="W58" s="37"/>
      <c r="X58" s="40"/>
      <c r="Y58" s="42"/>
      <c r="Z58" s="36"/>
      <c r="AA58" s="37"/>
      <c r="AB58" s="42"/>
      <c r="AC58" s="89"/>
      <c r="AD58" s="90"/>
      <c r="AE58" s="33" t="s">
        <v>327</v>
      </c>
    </row>
    <row r="59" spans="1:31" ht="26.4">
      <c r="A59" s="34" t="s">
        <v>72</v>
      </c>
      <c r="B59" s="35" t="s">
        <v>72</v>
      </c>
      <c r="C59" s="35" t="s">
        <v>72</v>
      </c>
      <c r="D59" s="84" t="s">
        <v>109</v>
      </c>
      <c r="E59" s="85" t="s">
        <v>110</v>
      </c>
      <c r="F59" s="36"/>
      <c r="G59" s="86"/>
      <c r="H59" s="40"/>
      <c r="I59" s="40"/>
      <c r="J59" s="106" t="str">
        <f t="shared" si="0"/>
        <v/>
      </c>
      <c r="K59" s="87"/>
      <c r="L59" s="87"/>
      <c r="M59" s="42"/>
      <c r="N59" s="36"/>
      <c r="O59" s="37"/>
      <c r="P59" s="40"/>
      <c r="Q59" s="80" t="str">
        <f>IF(AND(OR(L59=Dropdown!$A$27,L59=Dropdown!$A$29),J59&lt;Dropdown!$C$2),(Dropdown!$C$2-J59)*G59*1.8*3600/1000,"")</f>
        <v/>
      </c>
      <c r="R59" s="42"/>
      <c r="S59" s="36"/>
      <c r="T59" s="86"/>
      <c r="U59" s="88"/>
      <c r="V59" s="36"/>
      <c r="W59" s="37"/>
      <c r="X59" s="40"/>
      <c r="Y59" s="42"/>
      <c r="Z59" s="36"/>
      <c r="AA59" s="37"/>
      <c r="AB59" s="42"/>
      <c r="AC59" s="89"/>
      <c r="AD59" s="90"/>
      <c r="AE59" s="33" t="s">
        <v>327</v>
      </c>
    </row>
    <row r="60" spans="1:31" ht="26.4">
      <c r="A60" s="43" t="s">
        <v>159</v>
      </c>
      <c r="B60" s="44" t="s">
        <v>159</v>
      </c>
      <c r="C60" s="44" t="s">
        <v>159</v>
      </c>
      <c r="D60" s="91" t="s">
        <v>180</v>
      </c>
      <c r="E60" s="92" t="s">
        <v>181</v>
      </c>
      <c r="F60" s="36"/>
      <c r="G60" s="86"/>
      <c r="H60" s="40"/>
      <c r="I60" s="40"/>
      <c r="J60" s="106" t="str">
        <f t="shared" si="0"/>
        <v/>
      </c>
      <c r="K60" s="87"/>
      <c r="L60" s="87"/>
      <c r="M60" s="42"/>
      <c r="N60" s="36"/>
      <c r="O60" s="37"/>
      <c r="P60" s="40"/>
      <c r="Q60" s="80" t="str">
        <f>IF(AND(OR(L60=Dropdown!$A$27,L60=Dropdown!$A$29),J60&lt;Dropdown!$C$2),(Dropdown!$C$2-J60)*G60*1.8*3600/1000,"")</f>
        <v/>
      </c>
      <c r="R60" s="42"/>
      <c r="S60" s="36"/>
      <c r="T60" s="86"/>
      <c r="U60" s="88"/>
      <c r="V60" s="36"/>
      <c r="W60" s="37"/>
      <c r="X60" s="40"/>
      <c r="Y60" s="42"/>
      <c r="Z60" s="36"/>
      <c r="AA60" s="37"/>
      <c r="AB60" s="42"/>
      <c r="AC60" s="89"/>
      <c r="AD60" s="90"/>
      <c r="AE60" s="33" t="s">
        <v>327</v>
      </c>
    </row>
    <row r="61" spans="1:31" ht="26.4">
      <c r="A61" s="43" t="s">
        <v>159</v>
      </c>
      <c r="B61" s="44" t="s">
        <v>159</v>
      </c>
      <c r="C61" s="44" t="s">
        <v>159</v>
      </c>
      <c r="D61" s="91" t="s">
        <v>230</v>
      </c>
      <c r="E61" s="92" t="s">
        <v>231</v>
      </c>
      <c r="F61" s="36"/>
      <c r="G61" s="86"/>
      <c r="H61" s="40"/>
      <c r="I61" s="40"/>
      <c r="J61" s="106" t="str">
        <f t="shared" si="0"/>
        <v/>
      </c>
      <c r="K61" s="87"/>
      <c r="L61" s="87"/>
      <c r="M61" s="42"/>
      <c r="N61" s="36"/>
      <c r="O61" s="37"/>
      <c r="P61" s="40"/>
      <c r="Q61" s="80" t="str">
        <f>IF(AND(OR(L61=Dropdown!$A$27,L61=Dropdown!$A$29),J61&lt;Dropdown!$C$2),(Dropdown!$C$2-J61)*G61*1.8*3600/1000,"")</f>
        <v/>
      </c>
      <c r="R61" s="42"/>
      <c r="S61" s="36"/>
      <c r="T61" s="86"/>
      <c r="U61" s="88"/>
      <c r="V61" s="36"/>
      <c r="W61" s="37"/>
      <c r="X61" s="40"/>
      <c r="Y61" s="42"/>
      <c r="Z61" s="36"/>
      <c r="AA61" s="37"/>
      <c r="AB61" s="42"/>
      <c r="AC61" s="89"/>
      <c r="AD61" s="90"/>
      <c r="AE61" s="33" t="s">
        <v>327</v>
      </c>
    </row>
    <row r="62" spans="1:31" ht="26.4">
      <c r="A62" s="34" t="s">
        <v>33</v>
      </c>
      <c r="B62" s="35" t="s">
        <v>33</v>
      </c>
      <c r="C62" s="35" t="s">
        <v>33</v>
      </c>
      <c r="D62" s="84" t="s">
        <v>34</v>
      </c>
      <c r="E62" s="85" t="s">
        <v>35</v>
      </c>
      <c r="F62" s="36"/>
      <c r="G62" s="86"/>
      <c r="H62" s="40"/>
      <c r="I62" s="40"/>
      <c r="J62" s="106" t="str">
        <f t="shared" si="0"/>
        <v/>
      </c>
      <c r="K62" s="87"/>
      <c r="L62" s="87"/>
      <c r="M62" s="42"/>
      <c r="N62" s="36"/>
      <c r="O62" s="37"/>
      <c r="P62" s="40"/>
      <c r="Q62" s="80" t="str">
        <f>IF(AND(OR(L62=Dropdown!$A$27,L62=Dropdown!$A$29),J62&lt;Dropdown!$C$2),(Dropdown!$C$2-J62)*G62*1.8*3600/1000,"")</f>
        <v/>
      </c>
      <c r="R62" s="42"/>
      <c r="S62" s="36"/>
      <c r="T62" s="86"/>
      <c r="U62" s="88"/>
      <c r="V62" s="36"/>
      <c r="W62" s="37"/>
      <c r="X62" s="40"/>
      <c r="Y62" s="42"/>
      <c r="Z62" s="36"/>
      <c r="AA62" s="37"/>
      <c r="AB62" s="42"/>
      <c r="AC62" s="89"/>
      <c r="AD62" s="90"/>
      <c r="AE62" s="33" t="s">
        <v>327</v>
      </c>
    </row>
    <row r="63" spans="1:31" ht="26.4">
      <c r="A63" s="43" t="s">
        <v>116</v>
      </c>
      <c r="B63" s="44" t="s">
        <v>116</v>
      </c>
      <c r="C63" s="44" t="s">
        <v>116</v>
      </c>
      <c r="D63" s="91" t="s">
        <v>114</v>
      </c>
      <c r="E63" s="92" t="s">
        <v>117</v>
      </c>
      <c r="F63" s="36"/>
      <c r="G63" s="86"/>
      <c r="H63" s="40"/>
      <c r="I63" s="40"/>
      <c r="J63" s="106" t="str">
        <f t="shared" si="0"/>
        <v/>
      </c>
      <c r="K63" s="87"/>
      <c r="L63" s="87"/>
      <c r="M63" s="42"/>
      <c r="N63" s="36"/>
      <c r="O63" s="37"/>
      <c r="P63" s="40"/>
      <c r="Q63" s="80" t="str">
        <f>IF(AND(OR(L63=Dropdown!$A$27,L63=Dropdown!$A$29),J63&lt;Dropdown!$C$2),(Dropdown!$C$2-J63)*G63*1.8*3600/1000,"")</f>
        <v/>
      </c>
      <c r="R63" s="42"/>
      <c r="S63" s="36"/>
      <c r="T63" s="86"/>
      <c r="U63" s="88"/>
      <c r="V63" s="36"/>
      <c r="W63" s="37"/>
      <c r="X63" s="40"/>
      <c r="Y63" s="42"/>
      <c r="Z63" s="36"/>
      <c r="AA63" s="37"/>
      <c r="AB63" s="42"/>
      <c r="AC63" s="89"/>
      <c r="AD63" s="90"/>
      <c r="AE63" s="33" t="s">
        <v>327</v>
      </c>
    </row>
    <row r="64" spans="1:31" ht="26.4">
      <c r="A64" s="43" t="s">
        <v>166</v>
      </c>
      <c r="B64" s="44" t="s">
        <v>166</v>
      </c>
      <c r="C64" s="44" t="s">
        <v>166</v>
      </c>
      <c r="D64" s="91" t="s">
        <v>167</v>
      </c>
      <c r="E64" s="92" t="s">
        <v>168</v>
      </c>
      <c r="F64" s="36"/>
      <c r="G64" s="86"/>
      <c r="H64" s="40"/>
      <c r="I64" s="40"/>
      <c r="J64" s="106" t="str">
        <f t="shared" si="0"/>
        <v/>
      </c>
      <c r="K64" s="87"/>
      <c r="L64" s="87"/>
      <c r="M64" s="42"/>
      <c r="N64" s="36"/>
      <c r="O64" s="37"/>
      <c r="P64" s="40"/>
      <c r="Q64" s="80" t="str">
        <f>IF(AND(OR(L64=Dropdown!$A$27,L64=Dropdown!$A$29),J64&lt;Dropdown!$C$2),(Dropdown!$C$2-J64)*G64*1.8*3600/1000,"")</f>
        <v/>
      </c>
      <c r="R64" s="42"/>
      <c r="S64" s="36"/>
      <c r="T64" s="86"/>
      <c r="U64" s="88"/>
      <c r="V64" s="36"/>
      <c r="W64" s="37"/>
      <c r="X64" s="40"/>
      <c r="Y64" s="42"/>
      <c r="Z64" s="36"/>
      <c r="AA64" s="37"/>
      <c r="AB64" s="42"/>
      <c r="AC64" s="89"/>
      <c r="AD64" s="90"/>
      <c r="AE64" s="33" t="s">
        <v>327</v>
      </c>
    </row>
    <row r="65" spans="1:31" ht="26.4">
      <c r="A65" s="43" t="s">
        <v>235</v>
      </c>
      <c r="B65" s="44" t="s">
        <v>235</v>
      </c>
      <c r="C65" s="44" t="s">
        <v>235</v>
      </c>
      <c r="D65" s="91" t="s">
        <v>236</v>
      </c>
      <c r="E65" s="92" t="s">
        <v>237</v>
      </c>
      <c r="F65" s="36"/>
      <c r="G65" s="86"/>
      <c r="H65" s="40"/>
      <c r="I65" s="40"/>
      <c r="J65" s="106" t="str">
        <f t="shared" si="0"/>
        <v/>
      </c>
      <c r="K65" s="87"/>
      <c r="L65" s="87"/>
      <c r="M65" s="42"/>
      <c r="N65" s="36"/>
      <c r="O65" s="37"/>
      <c r="P65" s="40"/>
      <c r="Q65" s="80" t="str">
        <f>IF(AND(OR(L65=Dropdown!$A$27,L65=Dropdown!$A$29),J65&lt;Dropdown!$C$2),(Dropdown!$C$2-J65)*G65*1.8*3600/1000,"")</f>
        <v/>
      </c>
      <c r="R65" s="42"/>
      <c r="S65" s="36"/>
      <c r="T65" s="86"/>
      <c r="U65" s="88"/>
      <c r="V65" s="36"/>
      <c r="W65" s="37"/>
      <c r="X65" s="40"/>
      <c r="Y65" s="42"/>
      <c r="Z65" s="36"/>
      <c r="AA65" s="37"/>
      <c r="AB65" s="42"/>
      <c r="AC65" s="89"/>
      <c r="AD65" s="90"/>
      <c r="AE65" s="33" t="s">
        <v>327</v>
      </c>
    </row>
    <row r="66" spans="1:31" ht="26.4">
      <c r="A66" s="43" t="s">
        <v>133</v>
      </c>
      <c r="B66" s="44" t="s">
        <v>133</v>
      </c>
      <c r="C66" s="44" t="s">
        <v>133</v>
      </c>
      <c r="D66" s="91" t="s">
        <v>134</v>
      </c>
      <c r="E66" s="92" t="s">
        <v>135</v>
      </c>
      <c r="F66" s="36"/>
      <c r="G66" s="86"/>
      <c r="H66" s="40"/>
      <c r="I66" s="40"/>
      <c r="J66" s="106" t="str">
        <f t="shared" si="0"/>
        <v/>
      </c>
      <c r="K66" s="87"/>
      <c r="L66" s="87"/>
      <c r="M66" s="42"/>
      <c r="N66" s="36"/>
      <c r="O66" s="37"/>
      <c r="P66" s="40"/>
      <c r="Q66" s="80" t="str">
        <f>IF(AND(OR(L66=Dropdown!$A$27,L66=Dropdown!$A$29),J66&lt;Dropdown!$C$2),(Dropdown!$C$2-J66)*G66*1.8*3600/1000,"")</f>
        <v/>
      </c>
      <c r="R66" s="42"/>
      <c r="S66" s="36"/>
      <c r="T66" s="86"/>
      <c r="U66" s="88"/>
      <c r="V66" s="36"/>
      <c r="W66" s="37"/>
      <c r="X66" s="40"/>
      <c r="Y66" s="42"/>
      <c r="Z66" s="36"/>
      <c r="AA66" s="37"/>
      <c r="AB66" s="42"/>
      <c r="AC66" s="89"/>
      <c r="AD66" s="90"/>
      <c r="AE66" s="33" t="s">
        <v>327</v>
      </c>
    </row>
    <row r="67" spans="1:31" ht="26.4">
      <c r="A67" s="43" t="s">
        <v>133</v>
      </c>
      <c r="B67" s="44" t="s">
        <v>133</v>
      </c>
      <c r="C67" s="44" t="s">
        <v>133</v>
      </c>
      <c r="D67" s="91" t="s">
        <v>216</v>
      </c>
      <c r="E67" s="92" t="s">
        <v>217</v>
      </c>
      <c r="F67" s="36"/>
      <c r="G67" s="86"/>
      <c r="H67" s="40"/>
      <c r="I67" s="40"/>
      <c r="J67" s="106" t="str">
        <f t="shared" si="0"/>
        <v/>
      </c>
      <c r="K67" s="87"/>
      <c r="L67" s="87"/>
      <c r="M67" s="42"/>
      <c r="N67" s="36"/>
      <c r="O67" s="37"/>
      <c r="P67" s="40"/>
      <c r="Q67" s="80" t="str">
        <f>IF(AND(OR(L67=Dropdown!$A$27,L67=Dropdown!$A$29),J67&lt;Dropdown!$C$2),(Dropdown!$C$2-J67)*G67*1.8*3600/1000,"")</f>
        <v/>
      </c>
      <c r="R67" s="42"/>
      <c r="S67" s="36"/>
      <c r="T67" s="86"/>
      <c r="U67" s="88"/>
      <c r="V67" s="36"/>
      <c r="W67" s="37"/>
      <c r="X67" s="40"/>
      <c r="Y67" s="42"/>
      <c r="Z67" s="36"/>
      <c r="AA67" s="37"/>
      <c r="AB67" s="42"/>
      <c r="AC67" s="89"/>
      <c r="AD67" s="90"/>
      <c r="AE67" s="33" t="s">
        <v>327</v>
      </c>
    </row>
    <row r="68" spans="1:31" ht="26.4">
      <c r="A68" s="43" t="s">
        <v>169</v>
      </c>
      <c r="B68" s="44" t="s">
        <v>169</v>
      </c>
      <c r="C68" s="44" t="s">
        <v>169</v>
      </c>
      <c r="D68" s="91" t="s">
        <v>170</v>
      </c>
      <c r="E68" s="92" t="s">
        <v>171</v>
      </c>
      <c r="F68" s="36"/>
      <c r="G68" s="86"/>
      <c r="H68" s="40"/>
      <c r="I68" s="40"/>
      <c r="J68" s="106" t="str">
        <f t="shared" si="0"/>
        <v/>
      </c>
      <c r="K68" s="87"/>
      <c r="L68" s="87"/>
      <c r="M68" s="42"/>
      <c r="N68" s="36"/>
      <c r="O68" s="37"/>
      <c r="P68" s="40"/>
      <c r="Q68" s="80" t="str">
        <f>IF(AND(OR(L68=Dropdown!$A$27,L68=Dropdown!$A$29),J68&lt;Dropdown!$C$2),(Dropdown!$C$2-J68)*G68*1.8*3600/1000,"")</f>
        <v/>
      </c>
      <c r="R68" s="42"/>
      <c r="S68" s="36"/>
      <c r="T68" s="86"/>
      <c r="U68" s="88"/>
      <c r="V68" s="36"/>
      <c r="W68" s="37"/>
      <c r="X68" s="40"/>
      <c r="Y68" s="42"/>
      <c r="Z68" s="36"/>
      <c r="AA68" s="37"/>
      <c r="AB68" s="42"/>
      <c r="AC68" s="89"/>
      <c r="AD68" s="90"/>
      <c r="AE68" s="33" t="s">
        <v>327</v>
      </c>
    </row>
    <row r="69" spans="1:31" ht="26.4">
      <c r="A69" s="43" t="s">
        <v>169</v>
      </c>
      <c r="B69" s="44" t="s">
        <v>169</v>
      </c>
      <c r="C69" s="44" t="s">
        <v>169</v>
      </c>
      <c r="D69" s="91" t="s">
        <v>172</v>
      </c>
      <c r="E69" s="92" t="s">
        <v>173</v>
      </c>
      <c r="F69" s="36"/>
      <c r="G69" s="86"/>
      <c r="H69" s="40"/>
      <c r="I69" s="40"/>
      <c r="J69" s="106" t="str">
        <f t="shared" ref="J69:J108" si="1">IF(OR(G69="",I69=""),"",I69/1.8*1000/G69/3600)</f>
        <v/>
      </c>
      <c r="K69" s="87"/>
      <c r="L69" s="87"/>
      <c r="M69" s="42"/>
      <c r="N69" s="36"/>
      <c r="O69" s="37"/>
      <c r="P69" s="40"/>
      <c r="Q69" s="80" t="str">
        <f>IF(AND(OR(L69=Dropdown!$A$27,L69=Dropdown!$A$29),J69&lt;Dropdown!$C$2),(Dropdown!$C$2-J69)*G69*1.8*3600/1000,"")</f>
        <v/>
      </c>
      <c r="R69" s="42"/>
      <c r="S69" s="36"/>
      <c r="T69" s="86"/>
      <c r="U69" s="88"/>
      <c r="V69" s="36"/>
      <c r="W69" s="37"/>
      <c r="X69" s="40"/>
      <c r="Y69" s="42"/>
      <c r="Z69" s="36"/>
      <c r="AA69" s="37"/>
      <c r="AB69" s="42"/>
      <c r="AC69" s="89"/>
      <c r="AD69" s="90"/>
      <c r="AE69" s="33" t="s">
        <v>327</v>
      </c>
    </row>
    <row r="70" spans="1:31" ht="26.4">
      <c r="A70" s="43" t="s">
        <v>169</v>
      </c>
      <c r="B70" s="44" t="s">
        <v>169</v>
      </c>
      <c r="C70" s="44" t="s">
        <v>169</v>
      </c>
      <c r="D70" s="91" t="s">
        <v>188</v>
      </c>
      <c r="E70" s="92" t="s">
        <v>189</v>
      </c>
      <c r="F70" s="36"/>
      <c r="G70" s="86"/>
      <c r="H70" s="40"/>
      <c r="I70" s="40"/>
      <c r="J70" s="106" t="str">
        <f t="shared" si="1"/>
        <v/>
      </c>
      <c r="K70" s="87"/>
      <c r="L70" s="87"/>
      <c r="M70" s="42"/>
      <c r="N70" s="36"/>
      <c r="O70" s="37"/>
      <c r="P70" s="40"/>
      <c r="Q70" s="80" t="str">
        <f>IF(AND(OR(L70=Dropdown!$A$27,L70=Dropdown!$A$29),J70&lt;Dropdown!$C$2),(Dropdown!$C$2-J70)*G70*1.8*3600/1000,"")</f>
        <v/>
      </c>
      <c r="R70" s="42"/>
      <c r="S70" s="36"/>
      <c r="T70" s="86"/>
      <c r="U70" s="88"/>
      <c r="V70" s="36"/>
      <c r="W70" s="37"/>
      <c r="X70" s="40"/>
      <c r="Y70" s="42"/>
      <c r="Z70" s="36"/>
      <c r="AA70" s="37"/>
      <c r="AB70" s="42"/>
      <c r="AC70" s="89"/>
      <c r="AD70" s="90"/>
      <c r="AE70" s="33" t="s">
        <v>327</v>
      </c>
    </row>
    <row r="71" spans="1:31" ht="26.4">
      <c r="A71" s="43" t="s">
        <v>169</v>
      </c>
      <c r="B71" s="44" t="s">
        <v>169</v>
      </c>
      <c r="C71" s="44" t="s">
        <v>169</v>
      </c>
      <c r="D71" s="91" t="s">
        <v>190</v>
      </c>
      <c r="E71" s="92" t="s">
        <v>191</v>
      </c>
      <c r="F71" s="36"/>
      <c r="G71" s="86"/>
      <c r="H71" s="40"/>
      <c r="I71" s="40"/>
      <c r="J71" s="106" t="str">
        <f t="shared" si="1"/>
        <v/>
      </c>
      <c r="K71" s="87"/>
      <c r="L71" s="87"/>
      <c r="M71" s="42"/>
      <c r="N71" s="36"/>
      <c r="O71" s="37"/>
      <c r="P71" s="40"/>
      <c r="Q71" s="80" t="str">
        <f>IF(AND(OR(L71=Dropdown!$A$27,L71=Dropdown!$A$29),J71&lt;Dropdown!$C$2),(Dropdown!$C$2-J71)*G71*1.8*3600/1000,"")</f>
        <v/>
      </c>
      <c r="R71" s="42"/>
      <c r="S71" s="36"/>
      <c r="T71" s="86"/>
      <c r="U71" s="88"/>
      <c r="V71" s="36"/>
      <c r="W71" s="37"/>
      <c r="X71" s="40"/>
      <c r="Y71" s="42"/>
      <c r="Z71" s="36"/>
      <c r="AA71" s="37"/>
      <c r="AB71" s="42"/>
      <c r="AC71" s="89"/>
      <c r="AD71" s="90"/>
      <c r="AE71" s="33" t="s">
        <v>327</v>
      </c>
    </row>
    <row r="72" spans="1:31" ht="26.4">
      <c r="A72" s="43" t="s">
        <v>169</v>
      </c>
      <c r="B72" s="44" t="s">
        <v>169</v>
      </c>
      <c r="C72" s="44" t="s">
        <v>169</v>
      </c>
      <c r="D72" s="91" t="s">
        <v>225</v>
      </c>
      <c r="E72" s="92" t="s">
        <v>226</v>
      </c>
      <c r="F72" s="36"/>
      <c r="G72" s="86"/>
      <c r="H72" s="40"/>
      <c r="I72" s="40"/>
      <c r="J72" s="106" t="str">
        <f t="shared" si="1"/>
        <v/>
      </c>
      <c r="K72" s="87"/>
      <c r="L72" s="87"/>
      <c r="M72" s="42"/>
      <c r="N72" s="36"/>
      <c r="O72" s="37"/>
      <c r="P72" s="40"/>
      <c r="Q72" s="80" t="str">
        <f>IF(AND(OR(L72=Dropdown!$A$27,L72=Dropdown!$A$29),J72&lt;Dropdown!$C$2),(Dropdown!$C$2-J72)*G72*1.8*3600/1000,"")</f>
        <v/>
      </c>
      <c r="R72" s="42"/>
      <c r="S72" s="36"/>
      <c r="T72" s="86"/>
      <c r="U72" s="88"/>
      <c r="V72" s="36"/>
      <c r="W72" s="37"/>
      <c r="X72" s="40"/>
      <c r="Y72" s="42"/>
      <c r="Z72" s="36"/>
      <c r="AA72" s="37"/>
      <c r="AB72" s="42"/>
      <c r="AC72" s="89"/>
      <c r="AD72" s="90"/>
      <c r="AE72" s="33" t="s">
        <v>327</v>
      </c>
    </row>
    <row r="73" spans="1:31" ht="26.4">
      <c r="A73" s="43" t="s">
        <v>44</v>
      </c>
      <c r="B73" s="44" t="s">
        <v>44</v>
      </c>
      <c r="C73" s="44" t="s">
        <v>44</v>
      </c>
      <c r="D73" s="91" t="s">
        <v>114</v>
      </c>
      <c r="E73" s="92" t="s">
        <v>115</v>
      </c>
      <c r="F73" s="36"/>
      <c r="G73" s="86"/>
      <c r="H73" s="40"/>
      <c r="I73" s="40"/>
      <c r="J73" s="106" t="str">
        <f t="shared" si="1"/>
        <v/>
      </c>
      <c r="K73" s="87"/>
      <c r="L73" s="87"/>
      <c r="M73" s="42"/>
      <c r="N73" s="36"/>
      <c r="O73" s="37"/>
      <c r="P73" s="40"/>
      <c r="Q73" s="80" t="str">
        <f>IF(AND(OR(L73=Dropdown!$A$27,L73=Dropdown!$A$29),J73&lt;Dropdown!$C$2),(Dropdown!$C$2-J73)*G73*1.8*3600/1000,"")</f>
        <v/>
      </c>
      <c r="R73" s="42"/>
      <c r="S73" s="36"/>
      <c r="T73" s="86"/>
      <c r="U73" s="88"/>
      <c r="V73" s="36"/>
      <c r="W73" s="37"/>
      <c r="X73" s="40"/>
      <c r="Y73" s="42"/>
      <c r="Z73" s="36"/>
      <c r="AA73" s="37"/>
      <c r="AB73" s="42"/>
      <c r="AC73" s="89"/>
      <c r="AD73" s="90"/>
      <c r="AE73" s="33" t="s">
        <v>327</v>
      </c>
    </row>
    <row r="74" spans="1:31" ht="26.4">
      <c r="A74" s="43" t="s">
        <v>155</v>
      </c>
      <c r="B74" s="44" t="s">
        <v>155</v>
      </c>
      <c r="C74" s="44" t="s">
        <v>156</v>
      </c>
      <c r="D74" s="91" t="s">
        <v>157</v>
      </c>
      <c r="E74" s="92" t="s">
        <v>158</v>
      </c>
      <c r="F74" s="36"/>
      <c r="G74" s="86"/>
      <c r="H74" s="40"/>
      <c r="I74" s="40"/>
      <c r="J74" s="106" t="str">
        <f t="shared" si="1"/>
        <v/>
      </c>
      <c r="K74" s="87"/>
      <c r="L74" s="87"/>
      <c r="M74" s="42"/>
      <c r="N74" s="36"/>
      <c r="O74" s="37"/>
      <c r="P74" s="40"/>
      <c r="Q74" s="80" t="str">
        <f>IF(AND(OR(L74=Dropdown!$A$27,L74=Dropdown!$A$29),J74&lt;Dropdown!$C$2),(Dropdown!$C$2-J74)*G74*1.8*3600/1000,"")</f>
        <v/>
      </c>
      <c r="R74" s="42"/>
      <c r="S74" s="36"/>
      <c r="T74" s="86"/>
      <c r="U74" s="88"/>
      <c r="V74" s="36"/>
      <c r="W74" s="37"/>
      <c r="X74" s="40"/>
      <c r="Y74" s="42"/>
      <c r="Z74" s="36"/>
      <c r="AA74" s="37"/>
      <c r="AB74" s="42"/>
      <c r="AC74" s="89"/>
      <c r="AD74" s="90"/>
      <c r="AE74" s="33" t="s">
        <v>327</v>
      </c>
    </row>
    <row r="75" spans="1:31" ht="26.4">
      <c r="A75" s="43" t="s">
        <v>155</v>
      </c>
      <c r="B75" s="44" t="s">
        <v>155</v>
      </c>
      <c r="C75" s="44" t="s">
        <v>156</v>
      </c>
      <c r="D75" s="91" t="s">
        <v>211</v>
      </c>
      <c r="E75" s="92" t="s">
        <v>212</v>
      </c>
      <c r="F75" s="36"/>
      <c r="G75" s="86"/>
      <c r="H75" s="40"/>
      <c r="I75" s="40"/>
      <c r="J75" s="106" t="str">
        <f t="shared" si="1"/>
        <v/>
      </c>
      <c r="K75" s="87"/>
      <c r="L75" s="87"/>
      <c r="M75" s="42"/>
      <c r="N75" s="36"/>
      <c r="O75" s="37"/>
      <c r="P75" s="40"/>
      <c r="Q75" s="80" t="str">
        <f>IF(AND(OR(L75=Dropdown!$A$27,L75=Dropdown!$A$29),J75&lt;Dropdown!$C$2),(Dropdown!$C$2-J75)*G75*1.8*3600/1000,"")</f>
        <v/>
      </c>
      <c r="R75" s="42"/>
      <c r="S75" s="36"/>
      <c r="T75" s="86"/>
      <c r="U75" s="88"/>
      <c r="V75" s="36"/>
      <c r="W75" s="37"/>
      <c r="X75" s="40"/>
      <c r="Y75" s="42"/>
      <c r="Z75" s="36"/>
      <c r="AA75" s="37"/>
      <c r="AB75" s="42"/>
      <c r="AC75" s="89"/>
      <c r="AD75" s="90"/>
      <c r="AE75" s="33" t="s">
        <v>327</v>
      </c>
    </row>
    <row r="76" spans="1:31" ht="26.4">
      <c r="A76" s="43" t="s">
        <v>162</v>
      </c>
      <c r="B76" s="44" t="s">
        <v>162</v>
      </c>
      <c r="C76" s="44" t="s">
        <v>163</v>
      </c>
      <c r="D76" s="91" t="s">
        <v>164</v>
      </c>
      <c r="E76" s="92" t="s">
        <v>165</v>
      </c>
      <c r="F76" s="36"/>
      <c r="G76" s="86"/>
      <c r="H76" s="40"/>
      <c r="I76" s="40"/>
      <c r="J76" s="106" t="str">
        <f t="shared" si="1"/>
        <v/>
      </c>
      <c r="K76" s="87"/>
      <c r="L76" s="87"/>
      <c r="M76" s="42"/>
      <c r="N76" s="36"/>
      <c r="O76" s="37"/>
      <c r="P76" s="40"/>
      <c r="Q76" s="80" t="str">
        <f>IF(AND(OR(L76=Dropdown!$A$27,L76=Dropdown!$A$29),J76&lt;Dropdown!$C$2),(Dropdown!$C$2-J76)*G76*1.8*3600/1000,"")</f>
        <v/>
      </c>
      <c r="R76" s="42"/>
      <c r="S76" s="36"/>
      <c r="T76" s="86"/>
      <c r="U76" s="88"/>
      <c r="V76" s="36"/>
      <c r="W76" s="37"/>
      <c r="X76" s="40"/>
      <c r="Y76" s="42"/>
      <c r="Z76" s="36"/>
      <c r="AA76" s="37"/>
      <c r="AB76" s="42"/>
      <c r="AC76" s="89"/>
      <c r="AD76" s="90"/>
      <c r="AE76" s="33" t="s">
        <v>327</v>
      </c>
    </row>
    <row r="77" spans="1:31" ht="26.4">
      <c r="A77" s="43" t="s">
        <v>162</v>
      </c>
      <c r="B77" s="44" t="s">
        <v>162</v>
      </c>
      <c r="C77" s="44" t="s">
        <v>185</v>
      </c>
      <c r="D77" s="91" t="s">
        <v>186</v>
      </c>
      <c r="E77" s="92" t="s">
        <v>187</v>
      </c>
      <c r="F77" s="36"/>
      <c r="G77" s="86"/>
      <c r="H77" s="40"/>
      <c r="I77" s="40"/>
      <c r="J77" s="106" t="str">
        <f t="shared" si="1"/>
        <v/>
      </c>
      <c r="K77" s="87"/>
      <c r="L77" s="87"/>
      <c r="M77" s="42"/>
      <c r="N77" s="36"/>
      <c r="O77" s="37"/>
      <c r="P77" s="40"/>
      <c r="Q77" s="80" t="str">
        <f>IF(AND(OR(L77=Dropdown!$A$27,L77=Dropdown!$A$29),J77&lt;Dropdown!$C$2),(Dropdown!$C$2-J77)*G77*1.8*3600/1000,"")</f>
        <v/>
      </c>
      <c r="R77" s="42"/>
      <c r="S77" s="36"/>
      <c r="T77" s="86"/>
      <c r="U77" s="88"/>
      <c r="V77" s="36"/>
      <c r="W77" s="37"/>
      <c r="X77" s="40"/>
      <c r="Y77" s="42"/>
      <c r="Z77" s="36"/>
      <c r="AA77" s="37"/>
      <c r="AB77" s="42"/>
      <c r="AC77" s="89"/>
      <c r="AD77" s="90"/>
      <c r="AE77" s="33" t="s">
        <v>327</v>
      </c>
    </row>
    <row r="78" spans="1:31" ht="26.4">
      <c r="A78" s="43" t="s">
        <v>162</v>
      </c>
      <c r="B78" s="44" t="s">
        <v>162</v>
      </c>
      <c r="C78" s="44" t="s">
        <v>252</v>
      </c>
      <c r="D78" s="91" t="s">
        <v>253</v>
      </c>
      <c r="E78" s="92" t="s">
        <v>254</v>
      </c>
      <c r="F78" s="36"/>
      <c r="G78" s="86"/>
      <c r="H78" s="40"/>
      <c r="I78" s="40"/>
      <c r="J78" s="106" t="str">
        <f t="shared" si="1"/>
        <v/>
      </c>
      <c r="K78" s="87"/>
      <c r="L78" s="87"/>
      <c r="M78" s="42"/>
      <c r="N78" s="36"/>
      <c r="O78" s="37"/>
      <c r="P78" s="40"/>
      <c r="Q78" s="80" t="str">
        <f>IF(AND(OR(L78=Dropdown!$A$27,L78=Dropdown!$A$29),J78&lt;Dropdown!$C$2),(Dropdown!$C$2-J78)*G78*1.8*3600/1000,"")</f>
        <v/>
      </c>
      <c r="R78" s="42"/>
      <c r="S78" s="36"/>
      <c r="T78" s="86"/>
      <c r="U78" s="88"/>
      <c r="V78" s="36"/>
      <c r="W78" s="37"/>
      <c r="X78" s="40"/>
      <c r="Y78" s="42"/>
      <c r="Z78" s="36"/>
      <c r="AA78" s="37"/>
      <c r="AB78" s="42"/>
      <c r="AC78" s="89"/>
      <c r="AD78" s="90"/>
      <c r="AE78" s="33" t="s">
        <v>327</v>
      </c>
    </row>
    <row r="79" spans="1:31" ht="26.4">
      <c r="A79" s="43" t="s">
        <v>162</v>
      </c>
      <c r="B79" s="44" t="s">
        <v>162</v>
      </c>
      <c r="C79" s="44" t="s">
        <v>182</v>
      </c>
      <c r="D79" s="91" t="s">
        <v>257</v>
      </c>
      <c r="E79" s="92" t="s">
        <v>258</v>
      </c>
      <c r="F79" s="36"/>
      <c r="G79" s="86"/>
      <c r="H79" s="40"/>
      <c r="I79" s="40"/>
      <c r="J79" s="106" t="str">
        <f t="shared" si="1"/>
        <v/>
      </c>
      <c r="K79" s="87"/>
      <c r="L79" s="87"/>
      <c r="M79" s="42"/>
      <c r="N79" s="36"/>
      <c r="O79" s="37"/>
      <c r="P79" s="40"/>
      <c r="Q79" s="80" t="str">
        <f>IF(AND(OR(L79=Dropdown!$A$27,L79=Dropdown!$A$29),J79&lt;Dropdown!$C$2),(Dropdown!$C$2-J79)*G79*1.8*3600/1000,"")</f>
        <v/>
      </c>
      <c r="R79" s="42"/>
      <c r="S79" s="36"/>
      <c r="T79" s="86"/>
      <c r="U79" s="88"/>
      <c r="V79" s="36"/>
      <c r="W79" s="37"/>
      <c r="X79" s="40"/>
      <c r="Y79" s="42"/>
      <c r="Z79" s="36"/>
      <c r="AA79" s="37"/>
      <c r="AB79" s="42"/>
      <c r="AC79" s="89"/>
      <c r="AD79" s="90"/>
      <c r="AE79" s="33" t="s">
        <v>327</v>
      </c>
    </row>
    <row r="80" spans="1:31" ht="26.4">
      <c r="A80" s="34" t="s">
        <v>15</v>
      </c>
      <c r="B80" s="35" t="s">
        <v>15</v>
      </c>
      <c r="C80" s="35" t="s">
        <v>16</v>
      </c>
      <c r="D80" s="84" t="s">
        <v>17</v>
      </c>
      <c r="E80" s="85" t="s">
        <v>18</v>
      </c>
      <c r="F80" s="36"/>
      <c r="G80" s="86"/>
      <c r="H80" s="40"/>
      <c r="I80" s="40"/>
      <c r="J80" s="106" t="str">
        <f t="shared" si="1"/>
        <v/>
      </c>
      <c r="K80" s="87"/>
      <c r="L80" s="87"/>
      <c r="M80" s="42"/>
      <c r="N80" s="36"/>
      <c r="O80" s="37"/>
      <c r="P80" s="40"/>
      <c r="Q80" s="80" t="str">
        <f>IF(AND(OR(L80=Dropdown!$A$27,L80=Dropdown!$A$29),J80&lt;Dropdown!$C$2),(Dropdown!$C$2-J80)*G80*1.8*3600/1000,"")</f>
        <v/>
      </c>
      <c r="R80" s="42"/>
      <c r="S80" s="36"/>
      <c r="T80" s="86"/>
      <c r="U80" s="88"/>
      <c r="V80" s="36"/>
      <c r="W80" s="37"/>
      <c r="X80" s="40"/>
      <c r="Y80" s="42"/>
      <c r="Z80" s="36"/>
      <c r="AA80" s="37"/>
      <c r="AB80" s="42"/>
      <c r="AC80" s="89"/>
      <c r="AD80" s="90"/>
      <c r="AE80" s="33" t="s">
        <v>327</v>
      </c>
    </row>
    <row r="81" spans="1:31" ht="26.4">
      <c r="A81" s="34" t="s">
        <v>15</v>
      </c>
      <c r="B81" s="35" t="s">
        <v>15</v>
      </c>
      <c r="C81" s="35" t="s">
        <v>20</v>
      </c>
      <c r="D81" s="84" t="s">
        <v>21</v>
      </c>
      <c r="E81" s="85" t="s">
        <v>22</v>
      </c>
      <c r="F81" s="36"/>
      <c r="G81" s="86"/>
      <c r="H81" s="40"/>
      <c r="I81" s="40"/>
      <c r="J81" s="106" t="str">
        <f t="shared" si="1"/>
        <v/>
      </c>
      <c r="K81" s="87"/>
      <c r="L81" s="87"/>
      <c r="M81" s="42"/>
      <c r="N81" s="36"/>
      <c r="O81" s="37"/>
      <c r="P81" s="40"/>
      <c r="Q81" s="80" t="str">
        <f>IF(AND(OR(L81=Dropdown!$A$27,L81=Dropdown!$A$29),J81&lt;Dropdown!$C$2),(Dropdown!$C$2-J81)*G81*1.8*3600/1000,"")</f>
        <v/>
      </c>
      <c r="R81" s="42"/>
      <c r="S81" s="36"/>
      <c r="T81" s="86"/>
      <c r="U81" s="88"/>
      <c r="V81" s="36"/>
      <c r="W81" s="37"/>
      <c r="X81" s="40"/>
      <c r="Y81" s="42"/>
      <c r="Z81" s="36"/>
      <c r="AA81" s="37"/>
      <c r="AB81" s="42"/>
      <c r="AC81" s="89"/>
      <c r="AD81" s="90"/>
      <c r="AE81" s="33" t="s">
        <v>327</v>
      </c>
    </row>
    <row r="82" spans="1:31" ht="26.4">
      <c r="A82" s="34" t="s">
        <v>15</v>
      </c>
      <c r="B82" s="35" t="s">
        <v>15</v>
      </c>
      <c r="C82" s="35" t="s">
        <v>24</v>
      </c>
      <c r="D82" s="84" t="s">
        <v>25</v>
      </c>
      <c r="E82" s="85" t="s">
        <v>26</v>
      </c>
      <c r="F82" s="36"/>
      <c r="G82" s="86"/>
      <c r="H82" s="40"/>
      <c r="I82" s="40"/>
      <c r="J82" s="106" t="str">
        <f t="shared" si="1"/>
        <v/>
      </c>
      <c r="K82" s="87"/>
      <c r="L82" s="87"/>
      <c r="M82" s="42"/>
      <c r="N82" s="36"/>
      <c r="O82" s="37"/>
      <c r="P82" s="40"/>
      <c r="Q82" s="80" t="str">
        <f>IF(AND(OR(L82=Dropdown!$A$27,L82=Dropdown!$A$29),J82&lt;Dropdown!$C$2),(Dropdown!$C$2-J82)*G82*1.8*3600/1000,"")</f>
        <v/>
      </c>
      <c r="R82" s="42"/>
      <c r="S82" s="36"/>
      <c r="T82" s="86"/>
      <c r="U82" s="88"/>
      <c r="V82" s="36"/>
      <c r="W82" s="37"/>
      <c r="X82" s="40"/>
      <c r="Y82" s="42"/>
      <c r="Z82" s="36"/>
      <c r="AA82" s="37"/>
      <c r="AB82" s="42"/>
      <c r="AC82" s="89"/>
      <c r="AD82" s="90"/>
      <c r="AE82" s="33" t="s">
        <v>327</v>
      </c>
    </row>
    <row r="83" spans="1:31" ht="26.4">
      <c r="A83" s="34" t="s">
        <v>15</v>
      </c>
      <c r="B83" s="35" t="s">
        <v>15</v>
      </c>
      <c r="C83" s="35" t="s">
        <v>27</v>
      </c>
      <c r="D83" s="84" t="s">
        <v>28</v>
      </c>
      <c r="E83" s="85" t="s">
        <v>29</v>
      </c>
      <c r="F83" s="36"/>
      <c r="G83" s="86"/>
      <c r="H83" s="40"/>
      <c r="I83" s="40"/>
      <c r="J83" s="106" t="str">
        <f t="shared" si="1"/>
        <v/>
      </c>
      <c r="K83" s="87"/>
      <c r="L83" s="87"/>
      <c r="M83" s="42"/>
      <c r="N83" s="36"/>
      <c r="O83" s="37"/>
      <c r="P83" s="40"/>
      <c r="Q83" s="80" t="str">
        <f>IF(AND(OR(L83=Dropdown!$A$27,L83=Dropdown!$A$29),J83&lt;Dropdown!$C$2),(Dropdown!$C$2-J83)*G83*1.8*3600/1000,"")</f>
        <v/>
      </c>
      <c r="R83" s="42"/>
      <c r="S83" s="36"/>
      <c r="T83" s="86"/>
      <c r="U83" s="88"/>
      <c r="V83" s="36"/>
      <c r="W83" s="37"/>
      <c r="X83" s="40"/>
      <c r="Y83" s="42"/>
      <c r="Z83" s="36"/>
      <c r="AA83" s="37"/>
      <c r="AB83" s="42"/>
      <c r="AC83" s="89"/>
      <c r="AD83" s="90"/>
      <c r="AE83" s="33" t="s">
        <v>327</v>
      </c>
    </row>
    <row r="84" spans="1:31" ht="26.4">
      <c r="A84" s="34" t="s">
        <v>15</v>
      </c>
      <c r="B84" s="35" t="s">
        <v>15</v>
      </c>
      <c r="C84" s="35" t="s">
        <v>20</v>
      </c>
      <c r="D84" s="84" t="s">
        <v>30</v>
      </c>
      <c r="E84" s="85" t="s">
        <v>31</v>
      </c>
      <c r="F84" s="36"/>
      <c r="G84" s="86"/>
      <c r="H84" s="40"/>
      <c r="I84" s="40"/>
      <c r="J84" s="106" t="str">
        <f t="shared" si="1"/>
        <v/>
      </c>
      <c r="K84" s="87"/>
      <c r="L84" s="87"/>
      <c r="M84" s="42"/>
      <c r="N84" s="36"/>
      <c r="O84" s="37"/>
      <c r="P84" s="40"/>
      <c r="Q84" s="80" t="str">
        <f>IF(AND(OR(L84=Dropdown!$A$27,L84=Dropdown!$A$29),J84&lt;Dropdown!$C$2),(Dropdown!$C$2-J84)*G84*1.8*3600/1000,"")</f>
        <v/>
      </c>
      <c r="R84" s="42"/>
      <c r="S84" s="36"/>
      <c r="T84" s="86"/>
      <c r="U84" s="88"/>
      <c r="V84" s="36"/>
      <c r="W84" s="37"/>
      <c r="X84" s="40"/>
      <c r="Y84" s="42"/>
      <c r="Z84" s="36"/>
      <c r="AA84" s="37"/>
      <c r="AB84" s="42"/>
      <c r="AC84" s="89"/>
      <c r="AD84" s="90"/>
      <c r="AE84" s="33" t="s">
        <v>327</v>
      </c>
    </row>
    <row r="85" spans="1:31" ht="26.4">
      <c r="A85" s="34" t="s">
        <v>15</v>
      </c>
      <c r="B85" s="35" t="s">
        <v>15</v>
      </c>
      <c r="C85" s="35" t="s">
        <v>20</v>
      </c>
      <c r="D85" s="84" t="s">
        <v>32</v>
      </c>
      <c r="E85" s="85" t="s">
        <v>31</v>
      </c>
      <c r="F85" s="36"/>
      <c r="G85" s="86"/>
      <c r="H85" s="40"/>
      <c r="I85" s="40"/>
      <c r="J85" s="106" t="str">
        <f t="shared" si="1"/>
        <v/>
      </c>
      <c r="K85" s="87"/>
      <c r="L85" s="87"/>
      <c r="M85" s="42"/>
      <c r="N85" s="36"/>
      <c r="O85" s="37"/>
      <c r="P85" s="40"/>
      <c r="Q85" s="80" t="str">
        <f>IF(AND(OR(L85=Dropdown!$A$27,L85=Dropdown!$A$29),J85&lt;Dropdown!$C$2),(Dropdown!$C$2-J85)*G85*1.8*3600/1000,"")</f>
        <v/>
      </c>
      <c r="R85" s="42"/>
      <c r="S85" s="36"/>
      <c r="T85" s="86"/>
      <c r="U85" s="88"/>
      <c r="V85" s="36"/>
      <c r="W85" s="37"/>
      <c r="X85" s="40"/>
      <c r="Y85" s="42"/>
      <c r="Z85" s="36"/>
      <c r="AA85" s="37"/>
      <c r="AB85" s="42"/>
      <c r="AC85" s="89"/>
      <c r="AD85" s="90"/>
      <c r="AE85" s="33" t="s">
        <v>327</v>
      </c>
    </row>
    <row r="86" spans="1:31" ht="26.4">
      <c r="A86" s="34" t="s">
        <v>15</v>
      </c>
      <c r="B86" s="35" t="s">
        <v>15</v>
      </c>
      <c r="C86" s="35" t="s">
        <v>16</v>
      </c>
      <c r="D86" s="84" t="s">
        <v>36</v>
      </c>
      <c r="E86" s="85" t="s">
        <v>37</v>
      </c>
      <c r="F86" s="36"/>
      <c r="G86" s="86"/>
      <c r="H86" s="40"/>
      <c r="I86" s="40"/>
      <c r="J86" s="106" t="str">
        <f t="shared" si="1"/>
        <v/>
      </c>
      <c r="K86" s="87"/>
      <c r="L86" s="87"/>
      <c r="M86" s="42"/>
      <c r="N86" s="36"/>
      <c r="O86" s="37"/>
      <c r="P86" s="40"/>
      <c r="Q86" s="80" t="str">
        <f>IF(AND(OR(L86=Dropdown!$A$27,L86=Dropdown!$A$29),J86&lt;Dropdown!$C$2),(Dropdown!$C$2-J86)*G86*1.8*3600/1000,"")</f>
        <v/>
      </c>
      <c r="R86" s="42"/>
      <c r="S86" s="36"/>
      <c r="T86" s="86"/>
      <c r="U86" s="88"/>
      <c r="V86" s="36"/>
      <c r="W86" s="37"/>
      <c r="X86" s="40"/>
      <c r="Y86" s="42"/>
      <c r="Z86" s="36"/>
      <c r="AA86" s="37"/>
      <c r="AB86" s="42"/>
      <c r="AC86" s="89"/>
      <c r="AD86" s="90"/>
      <c r="AE86" s="33" t="s">
        <v>327</v>
      </c>
    </row>
    <row r="87" spans="1:31" ht="26.4">
      <c r="A87" s="34" t="s">
        <v>15</v>
      </c>
      <c r="B87" s="35" t="s">
        <v>15</v>
      </c>
      <c r="C87" s="35" t="s">
        <v>16</v>
      </c>
      <c r="D87" s="84" t="s">
        <v>38</v>
      </c>
      <c r="E87" s="85" t="s">
        <v>39</v>
      </c>
      <c r="F87" s="36"/>
      <c r="G87" s="86"/>
      <c r="H87" s="40"/>
      <c r="I87" s="40"/>
      <c r="J87" s="106" t="str">
        <f t="shared" si="1"/>
        <v/>
      </c>
      <c r="K87" s="87"/>
      <c r="L87" s="87"/>
      <c r="M87" s="42"/>
      <c r="N87" s="36"/>
      <c r="O87" s="37"/>
      <c r="P87" s="40"/>
      <c r="Q87" s="80" t="str">
        <f>IF(AND(OR(L87=Dropdown!$A$27,L87=Dropdown!$A$29),J87&lt;Dropdown!$C$2),(Dropdown!$C$2-J87)*G87*1.8*3600/1000,"")</f>
        <v/>
      </c>
      <c r="R87" s="42"/>
      <c r="S87" s="36"/>
      <c r="T87" s="86"/>
      <c r="U87" s="88"/>
      <c r="V87" s="36"/>
      <c r="W87" s="37"/>
      <c r="X87" s="40"/>
      <c r="Y87" s="42"/>
      <c r="Z87" s="36"/>
      <c r="AA87" s="37"/>
      <c r="AB87" s="42"/>
      <c r="AC87" s="89"/>
      <c r="AD87" s="90"/>
      <c r="AE87" s="33" t="s">
        <v>327</v>
      </c>
    </row>
    <row r="88" spans="1:31" ht="39.6">
      <c r="A88" s="43" t="s">
        <v>213</v>
      </c>
      <c r="B88" s="44" t="s">
        <v>213</v>
      </c>
      <c r="C88" s="44" t="s">
        <v>144</v>
      </c>
      <c r="D88" s="91" t="s">
        <v>214</v>
      </c>
      <c r="E88" s="92" t="s">
        <v>215</v>
      </c>
      <c r="F88" s="36"/>
      <c r="G88" s="86"/>
      <c r="H88" s="40"/>
      <c r="I88" s="40"/>
      <c r="J88" s="106" t="str">
        <f t="shared" si="1"/>
        <v/>
      </c>
      <c r="K88" s="87"/>
      <c r="L88" s="87"/>
      <c r="M88" s="42"/>
      <c r="N88" s="36"/>
      <c r="O88" s="37"/>
      <c r="P88" s="40"/>
      <c r="Q88" s="80" t="str">
        <f>IF(AND(OR(L88=Dropdown!$A$27,L88=Dropdown!$A$29),J88&lt;Dropdown!$C$2),(Dropdown!$C$2-J88)*G88*1.8*3600/1000,"")</f>
        <v/>
      </c>
      <c r="R88" s="42"/>
      <c r="S88" s="36"/>
      <c r="T88" s="86"/>
      <c r="U88" s="88"/>
      <c r="V88" s="36"/>
      <c r="W88" s="37"/>
      <c r="X88" s="40"/>
      <c r="Y88" s="42"/>
      <c r="Z88" s="36"/>
      <c r="AA88" s="37"/>
      <c r="AB88" s="42"/>
      <c r="AC88" s="89"/>
      <c r="AD88" s="90"/>
      <c r="AE88" s="33" t="s">
        <v>327</v>
      </c>
    </row>
    <row r="89" spans="1:31" ht="26.4">
      <c r="A89" s="34" t="s">
        <v>9</v>
      </c>
      <c r="B89" s="35" t="s">
        <v>9</v>
      </c>
      <c r="C89" s="35" t="s">
        <v>83</v>
      </c>
      <c r="D89" s="84" t="s">
        <v>84</v>
      </c>
      <c r="E89" s="85" t="s">
        <v>85</v>
      </c>
      <c r="F89" s="36"/>
      <c r="G89" s="86"/>
      <c r="H89" s="40"/>
      <c r="I89" s="40"/>
      <c r="J89" s="106" t="str">
        <f t="shared" si="1"/>
        <v/>
      </c>
      <c r="K89" s="87"/>
      <c r="L89" s="87"/>
      <c r="M89" s="42"/>
      <c r="N89" s="36"/>
      <c r="O89" s="37"/>
      <c r="P89" s="40"/>
      <c r="Q89" s="80" t="str">
        <f>IF(AND(OR(L89=Dropdown!$A$27,L89=Dropdown!$A$29),J89&lt;Dropdown!$C$2),(Dropdown!$C$2-J89)*G89*1.8*3600/1000,"")</f>
        <v/>
      </c>
      <c r="R89" s="42"/>
      <c r="S89" s="36"/>
      <c r="T89" s="86"/>
      <c r="U89" s="88"/>
      <c r="V89" s="36"/>
      <c r="W89" s="37"/>
      <c r="X89" s="40"/>
      <c r="Y89" s="42"/>
      <c r="Z89" s="36"/>
      <c r="AA89" s="37"/>
      <c r="AB89" s="42"/>
      <c r="AC89" s="89"/>
      <c r="AD89" s="90"/>
      <c r="AE89" s="33" t="s">
        <v>327</v>
      </c>
    </row>
    <row r="90" spans="1:31" ht="26.4">
      <c r="A90" s="34" t="s">
        <v>9</v>
      </c>
      <c r="B90" s="35" t="s">
        <v>9</v>
      </c>
      <c r="C90" s="35" t="s">
        <v>91</v>
      </c>
      <c r="D90" s="84" t="s">
        <v>92</v>
      </c>
      <c r="E90" s="85" t="s">
        <v>93</v>
      </c>
      <c r="F90" s="36"/>
      <c r="G90" s="86"/>
      <c r="H90" s="40"/>
      <c r="I90" s="40"/>
      <c r="J90" s="106" t="str">
        <f t="shared" si="1"/>
        <v/>
      </c>
      <c r="K90" s="87"/>
      <c r="L90" s="87"/>
      <c r="M90" s="42"/>
      <c r="N90" s="36"/>
      <c r="O90" s="37"/>
      <c r="P90" s="40"/>
      <c r="Q90" s="80" t="str">
        <f>IF(AND(OR(L90=Dropdown!$A$27,L90=Dropdown!$A$29),J90&lt;Dropdown!$C$2),(Dropdown!$C$2-J90)*G90*1.8*3600/1000,"")</f>
        <v/>
      </c>
      <c r="R90" s="42"/>
      <c r="S90" s="36"/>
      <c r="T90" s="86"/>
      <c r="U90" s="88"/>
      <c r="V90" s="36"/>
      <c r="W90" s="37"/>
      <c r="X90" s="40"/>
      <c r="Y90" s="42"/>
      <c r="Z90" s="36"/>
      <c r="AA90" s="37"/>
      <c r="AB90" s="42"/>
      <c r="AC90" s="89"/>
      <c r="AD90" s="90"/>
      <c r="AE90" s="33" t="s">
        <v>327</v>
      </c>
    </row>
    <row r="91" spans="1:31" ht="26.4">
      <c r="A91" s="34" t="s">
        <v>9</v>
      </c>
      <c r="B91" s="35" t="s">
        <v>9</v>
      </c>
      <c r="C91" s="35" t="s">
        <v>27</v>
      </c>
      <c r="D91" s="84" t="s">
        <v>94</v>
      </c>
      <c r="E91" s="85" t="s">
        <v>95</v>
      </c>
      <c r="F91" s="36"/>
      <c r="G91" s="86"/>
      <c r="H91" s="40"/>
      <c r="I91" s="40"/>
      <c r="J91" s="106" t="str">
        <f t="shared" si="1"/>
        <v/>
      </c>
      <c r="K91" s="87"/>
      <c r="L91" s="87"/>
      <c r="M91" s="42"/>
      <c r="N91" s="36"/>
      <c r="O91" s="37"/>
      <c r="P91" s="40"/>
      <c r="Q91" s="80" t="str">
        <f>IF(AND(OR(L91=Dropdown!$A$27,L91=Dropdown!$A$29),J91&lt;Dropdown!$C$2),(Dropdown!$C$2-J91)*G91*1.8*3600/1000,"")</f>
        <v/>
      </c>
      <c r="R91" s="42"/>
      <c r="S91" s="36"/>
      <c r="T91" s="86"/>
      <c r="U91" s="88"/>
      <c r="V91" s="36"/>
      <c r="W91" s="37"/>
      <c r="X91" s="40"/>
      <c r="Y91" s="42"/>
      <c r="Z91" s="36"/>
      <c r="AA91" s="37"/>
      <c r="AB91" s="42"/>
      <c r="AC91" s="89"/>
      <c r="AD91" s="90"/>
      <c r="AE91" s="33" t="s">
        <v>327</v>
      </c>
    </row>
    <row r="92" spans="1:31" ht="26.4">
      <c r="A92" s="43" t="s">
        <v>9</v>
      </c>
      <c r="B92" s="44" t="s">
        <v>9</v>
      </c>
      <c r="C92" s="44" t="s">
        <v>227</v>
      </c>
      <c r="D92" s="91" t="s">
        <v>228</v>
      </c>
      <c r="E92" s="92" t="s">
        <v>229</v>
      </c>
      <c r="F92" s="36"/>
      <c r="G92" s="86"/>
      <c r="H92" s="40"/>
      <c r="I92" s="40"/>
      <c r="J92" s="106" t="str">
        <f t="shared" si="1"/>
        <v/>
      </c>
      <c r="K92" s="87"/>
      <c r="L92" s="87"/>
      <c r="M92" s="42"/>
      <c r="N92" s="36"/>
      <c r="O92" s="37"/>
      <c r="P92" s="40"/>
      <c r="Q92" s="80" t="str">
        <f>IF(AND(OR(L92=Dropdown!$A$27,L92=Dropdown!$A$29),J92&lt;Dropdown!$C$2),(Dropdown!$C$2-J92)*G92*1.8*3600/1000,"")</f>
        <v/>
      </c>
      <c r="R92" s="42"/>
      <c r="S92" s="36"/>
      <c r="T92" s="86"/>
      <c r="U92" s="88"/>
      <c r="V92" s="36"/>
      <c r="W92" s="37"/>
      <c r="X92" s="40"/>
      <c r="Y92" s="42"/>
      <c r="Z92" s="36"/>
      <c r="AA92" s="37"/>
      <c r="AB92" s="42"/>
      <c r="AC92" s="89"/>
      <c r="AD92" s="90"/>
      <c r="AE92" s="33" t="s">
        <v>327</v>
      </c>
    </row>
    <row r="93" spans="1:31" ht="26.4">
      <c r="A93" s="34" t="s">
        <v>40</v>
      </c>
      <c r="B93" s="35" t="s">
        <v>40</v>
      </c>
      <c r="C93" s="35" t="s">
        <v>41</v>
      </c>
      <c r="D93" s="84" t="s">
        <v>42</v>
      </c>
      <c r="E93" s="85" t="s">
        <v>43</v>
      </c>
      <c r="F93" s="36"/>
      <c r="G93" s="86"/>
      <c r="H93" s="40"/>
      <c r="I93" s="40"/>
      <c r="J93" s="106" t="str">
        <f t="shared" si="1"/>
        <v/>
      </c>
      <c r="K93" s="87"/>
      <c r="L93" s="87"/>
      <c r="M93" s="42"/>
      <c r="N93" s="36"/>
      <c r="O93" s="37"/>
      <c r="P93" s="40"/>
      <c r="Q93" s="80" t="str">
        <f>IF(AND(OR(L93=Dropdown!$A$27,L93=Dropdown!$A$29),J93&lt;Dropdown!$C$2),(Dropdown!$C$2-J93)*G93*1.8*3600/1000,"")</f>
        <v/>
      </c>
      <c r="R93" s="42"/>
      <c r="S93" s="36"/>
      <c r="T93" s="86"/>
      <c r="U93" s="88"/>
      <c r="V93" s="36"/>
      <c r="W93" s="37"/>
      <c r="X93" s="40"/>
      <c r="Y93" s="42"/>
      <c r="Z93" s="36"/>
      <c r="AA93" s="37"/>
      <c r="AB93" s="42"/>
      <c r="AC93" s="89"/>
      <c r="AD93" s="90"/>
      <c r="AE93" s="33" t="s">
        <v>327</v>
      </c>
    </row>
    <row r="94" spans="1:31" ht="26.4">
      <c r="A94" s="34" t="s">
        <v>40</v>
      </c>
      <c r="B94" s="35" t="s">
        <v>40</v>
      </c>
      <c r="C94" s="35" t="s">
        <v>44</v>
      </c>
      <c r="D94" s="84" t="s">
        <v>45</v>
      </c>
      <c r="E94" s="85" t="s">
        <v>46</v>
      </c>
      <c r="F94" s="36"/>
      <c r="G94" s="86"/>
      <c r="H94" s="40"/>
      <c r="I94" s="40"/>
      <c r="J94" s="106" t="str">
        <f t="shared" si="1"/>
        <v/>
      </c>
      <c r="K94" s="87"/>
      <c r="L94" s="87"/>
      <c r="M94" s="42"/>
      <c r="N94" s="36"/>
      <c r="O94" s="37"/>
      <c r="P94" s="40"/>
      <c r="Q94" s="80" t="str">
        <f>IF(AND(OR(L94=Dropdown!$A$27,L94=Dropdown!$A$29),J94&lt;Dropdown!$C$2),(Dropdown!$C$2-J94)*G94*1.8*3600/1000,"")</f>
        <v/>
      </c>
      <c r="R94" s="42"/>
      <c r="S94" s="36"/>
      <c r="T94" s="86"/>
      <c r="U94" s="88"/>
      <c r="V94" s="36"/>
      <c r="W94" s="37"/>
      <c r="X94" s="40"/>
      <c r="Y94" s="42"/>
      <c r="Z94" s="36"/>
      <c r="AA94" s="37"/>
      <c r="AB94" s="42"/>
      <c r="AC94" s="89"/>
      <c r="AD94" s="90"/>
      <c r="AE94" s="33" t="s">
        <v>327</v>
      </c>
    </row>
    <row r="95" spans="1:31" ht="26.4">
      <c r="A95" s="34" t="s">
        <v>40</v>
      </c>
      <c r="B95" s="35" t="s">
        <v>40</v>
      </c>
      <c r="C95" s="35" t="s">
        <v>44</v>
      </c>
      <c r="D95" s="84" t="s">
        <v>47</v>
      </c>
      <c r="E95" s="85" t="s">
        <v>46</v>
      </c>
      <c r="F95" s="36"/>
      <c r="G95" s="86"/>
      <c r="H95" s="40"/>
      <c r="I95" s="40"/>
      <c r="J95" s="106" t="str">
        <f t="shared" si="1"/>
        <v/>
      </c>
      <c r="K95" s="87"/>
      <c r="L95" s="87"/>
      <c r="M95" s="42"/>
      <c r="N95" s="36"/>
      <c r="O95" s="37"/>
      <c r="P95" s="40"/>
      <c r="Q95" s="80" t="str">
        <f>IF(AND(OR(L95=Dropdown!$A$27,L95=Dropdown!$A$29),J95&lt;Dropdown!$C$2),(Dropdown!$C$2-J95)*G95*1.8*3600/1000,"")</f>
        <v/>
      </c>
      <c r="R95" s="42"/>
      <c r="S95" s="36"/>
      <c r="T95" s="86"/>
      <c r="U95" s="88"/>
      <c r="V95" s="36"/>
      <c r="W95" s="37"/>
      <c r="X95" s="40"/>
      <c r="Y95" s="42"/>
      <c r="Z95" s="36"/>
      <c r="AA95" s="37"/>
      <c r="AB95" s="42"/>
      <c r="AC95" s="89"/>
      <c r="AD95" s="90"/>
      <c r="AE95" s="33" t="s">
        <v>327</v>
      </c>
    </row>
    <row r="96" spans="1:31" ht="26.4">
      <c r="A96" s="34" t="s">
        <v>40</v>
      </c>
      <c r="B96" s="35" t="s">
        <v>40</v>
      </c>
      <c r="C96" s="35" t="s">
        <v>48</v>
      </c>
      <c r="D96" s="84" t="s">
        <v>49</v>
      </c>
      <c r="E96" s="85" t="s">
        <v>50</v>
      </c>
      <c r="F96" s="36"/>
      <c r="G96" s="86"/>
      <c r="H96" s="40"/>
      <c r="I96" s="40"/>
      <c r="J96" s="106" t="str">
        <f t="shared" si="1"/>
        <v/>
      </c>
      <c r="K96" s="87"/>
      <c r="L96" s="87"/>
      <c r="M96" s="42"/>
      <c r="N96" s="36"/>
      <c r="O96" s="37"/>
      <c r="P96" s="40"/>
      <c r="Q96" s="80" t="str">
        <f>IF(AND(OR(L96=Dropdown!$A$27,L96=Dropdown!$A$29),J96&lt;Dropdown!$C$2),(Dropdown!$C$2-J96)*G96*1.8*3600/1000,"")</f>
        <v/>
      </c>
      <c r="R96" s="42"/>
      <c r="S96" s="36"/>
      <c r="T96" s="86"/>
      <c r="U96" s="88"/>
      <c r="V96" s="36"/>
      <c r="W96" s="37"/>
      <c r="X96" s="40"/>
      <c r="Y96" s="42"/>
      <c r="Z96" s="36"/>
      <c r="AA96" s="37"/>
      <c r="AB96" s="42"/>
      <c r="AC96" s="89"/>
      <c r="AD96" s="90"/>
      <c r="AE96" s="33" t="s">
        <v>327</v>
      </c>
    </row>
    <row r="97" spans="1:31" ht="26.4">
      <c r="A97" s="34" t="s">
        <v>40</v>
      </c>
      <c r="B97" s="35" t="s">
        <v>40</v>
      </c>
      <c r="C97" s="35" t="s">
        <v>48</v>
      </c>
      <c r="D97" s="84" t="s">
        <v>51</v>
      </c>
      <c r="E97" s="85" t="s">
        <v>52</v>
      </c>
      <c r="F97" s="36"/>
      <c r="G97" s="86"/>
      <c r="H97" s="40"/>
      <c r="I97" s="40"/>
      <c r="J97" s="106" t="str">
        <f t="shared" si="1"/>
        <v/>
      </c>
      <c r="K97" s="87"/>
      <c r="L97" s="87"/>
      <c r="M97" s="42"/>
      <c r="N97" s="36"/>
      <c r="O97" s="37"/>
      <c r="P97" s="40"/>
      <c r="Q97" s="80" t="str">
        <f>IF(AND(OR(L97=Dropdown!$A$27,L97=Dropdown!$A$29),J97&lt;Dropdown!$C$2),(Dropdown!$C$2-J97)*G97*1.8*3600/1000,"")</f>
        <v/>
      </c>
      <c r="R97" s="42"/>
      <c r="S97" s="36"/>
      <c r="T97" s="86"/>
      <c r="U97" s="88"/>
      <c r="V97" s="36"/>
      <c r="W97" s="37"/>
      <c r="X97" s="40"/>
      <c r="Y97" s="42"/>
      <c r="Z97" s="36"/>
      <c r="AA97" s="37"/>
      <c r="AB97" s="42"/>
      <c r="AC97" s="89"/>
      <c r="AD97" s="90"/>
      <c r="AE97" s="33" t="s">
        <v>327</v>
      </c>
    </row>
    <row r="98" spans="1:31" ht="26.4">
      <c r="A98" s="34" t="s">
        <v>40</v>
      </c>
      <c r="B98" s="35" t="s">
        <v>40</v>
      </c>
      <c r="C98" s="35" t="s">
        <v>56</v>
      </c>
      <c r="D98" s="84" t="s">
        <v>57</v>
      </c>
      <c r="E98" s="85" t="s">
        <v>58</v>
      </c>
      <c r="F98" s="36"/>
      <c r="G98" s="86"/>
      <c r="H98" s="40"/>
      <c r="I98" s="40"/>
      <c r="J98" s="106" t="str">
        <f t="shared" si="1"/>
        <v/>
      </c>
      <c r="K98" s="87"/>
      <c r="L98" s="87"/>
      <c r="M98" s="42"/>
      <c r="N98" s="36"/>
      <c r="O98" s="37"/>
      <c r="P98" s="40"/>
      <c r="Q98" s="80" t="str">
        <f>IF(AND(OR(L98=Dropdown!$A$27,L98=Dropdown!$A$29),J98&lt;Dropdown!$C$2),(Dropdown!$C$2-J98)*G98*1.8*3600/1000,"")</f>
        <v/>
      </c>
      <c r="R98" s="42"/>
      <c r="S98" s="36"/>
      <c r="T98" s="86"/>
      <c r="U98" s="88"/>
      <c r="V98" s="36"/>
      <c r="W98" s="37"/>
      <c r="X98" s="40"/>
      <c r="Y98" s="42"/>
      <c r="Z98" s="36"/>
      <c r="AA98" s="37"/>
      <c r="AB98" s="42"/>
      <c r="AC98" s="89"/>
      <c r="AD98" s="90"/>
      <c r="AE98" s="33" t="s">
        <v>327</v>
      </c>
    </row>
    <row r="99" spans="1:31" ht="26.4">
      <c r="A99" s="34" t="s">
        <v>40</v>
      </c>
      <c r="B99" s="35" t="s">
        <v>40</v>
      </c>
      <c r="C99" s="35" t="s">
        <v>56</v>
      </c>
      <c r="D99" s="84" t="s">
        <v>59</v>
      </c>
      <c r="E99" s="85" t="s">
        <v>58</v>
      </c>
      <c r="F99" s="36"/>
      <c r="G99" s="86"/>
      <c r="H99" s="40"/>
      <c r="I99" s="40"/>
      <c r="J99" s="106" t="str">
        <f t="shared" si="1"/>
        <v/>
      </c>
      <c r="K99" s="87"/>
      <c r="L99" s="87"/>
      <c r="M99" s="42"/>
      <c r="N99" s="36"/>
      <c r="O99" s="37"/>
      <c r="P99" s="40"/>
      <c r="Q99" s="80" t="str">
        <f>IF(AND(OR(L99=Dropdown!$A$27,L99=Dropdown!$A$29),J99&lt;Dropdown!$C$2),(Dropdown!$C$2-J99)*G99*1.8*3600/1000,"")</f>
        <v/>
      </c>
      <c r="R99" s="42"/>
      <c r="S99" s="36"/>
      <c r="T99" s="86"/>
      <c r="U99" s="88"/>
      <c r="V99" s="36"/>
      <c r="W99" s="37"/>
      <c r="X99" s="40"/>
      <c r="Y99" s="42"/>
      <c r="Z99" s="36"/>
      <c r="AA99" s="37"/>
      <c r="AB99" s="42"/>
      <c r="AC99" s="89"/>
      <c r="AD99" s="90"/>
      <c r="AE99" s="33" t="s">
        <v>327</v>
      </c>
    </row>
    <row r="100" spans="1:31" ht="26.4">
      <c r="A100" s="34" t="s">
        <v>40</v>
      </c>
      <c r="B100" s="35" t="s">
        <v>40</v>
      </c>
      <c r="C100" s="35" t="s">
        <v>56</v>
      </c>
      <c r="D100" s="84" t="s">
        <v>60</v>
      </c>
      <c r="E100" s="85" t="s">
        <v>58</v>
      </c>
      <c r="F100" s="36"/>
      <c r="G100" s="86"/>
      <c r="H100" s="40"/>
      <c r="I100" s="40"/>
      <c r="J100" s="106" t="str">
        <f t="shared" si="1"/>
        <v/>
      </c>
      <c r="K100" s="87"/>
      <c r="L100" s="87"/>
      <c r="M100" s="42"/>
      <c r="N100" s="36"/>
      <c r="O100" s="37"/>
      <c r="P100" s="40"/>
      <c r="Q100" s="80" t="str">
        <f>IF(AND(OR(L100=Dropdown!$A$27,L100=Dropdown!$A$29),J100&lt;Dropdown!$C$2),(Dropdown!$C$2-J100)*G100*1.8*3600/1000,"")</f>
        <v/>
      </c>
      <c r="R100" s="42"/>
      <c r="S100" s="36"/>
      <c r="T100" s="86"/>
      <c r="U100" s="88"/>
      <c r="V100" s="36"/>
      <c r="W100" s="37"/>
      <c r="X100" s="40"/>
      <c r="Y100" s="42"/>
      <c r="Z100" s="36"/>
      <c r="AA100" s="37"/>
      <c r="AB100" s="42"/>
      <c r="AC100" s="89"/>
      <c r="AD100" s="90"/>
      <c r="AE100" s="33" t="s">
        <v>327</v>
      </c>
    </row>
    <row r="101" spans="1:31" ht="26.4">
      <c r="A101" s="34" t="s">
        <v>40</v>
      </c>
      <c r="B101" s="35" t="s">
        <v>40</v>
      </c>
      <c r="C101" s="35" t="s">
        <v>72</v>
      </c>
      <c r="D101" s="84" t="s">
        <v>73</v>
      </c>
      <c r="E101" s="85" t="s">
        <v>74</v>
      </c>
      <c r="F101" s="36"/>
      <c r="G101" s="86"/>
      <c r="H101" s="40"/>
      <c r="I101" s="40"/>
      <c r="J101" s="106" t="str">
        <f t="shared" si="1"/>
        <v/>
      </c>
      <c r="K101" s="87"/>
      <c r="L101" s="87"/>
      <c r="M101" s="42"/>
      <c r="N101" s="36"/>
      <c r="O101" s="37"/>
      <c r="P101" s="40"/>
      <c r="Q101" s="80" t="str">
        <f>IF(AND(OR(L101=Dropdown!$A$27,L101=Dropdown!$A$29),J101&lt;Dropdown!$C$2),(Dropdown!$C$2-J101)*G101*1.8*3600/1000,"")</f>
        <v/>
      </c>
      <c r="R101" s="42"/>
      <c r="S101" s="36"/>
      <c r="T101" s="86"/>
      <c r="U101" s="88"/>
      <c r="V101" s="36"/>
      <c r="W101" s="37"/>
      <c r="X101" s="40"/>
      <c r="Y101" s="42"/>
      <c r="Z101" s="36"/>
      <c r="AA101" s="37"/>
      <c r="AB101" s="42"/>
      <c r="AC101" s="89"/>
      <c r="AD101" s="90"/>
      <c r="AE101" s="33" t="s">
        <v>327</v>
      </c>
    </row>
    <row r="102" spans="1:31" ht="26.4">
      <c r="A102" s="43" t="s">
        <v>40</v>
      </c>
      <c r="B102" s="44" t="s">
        <v>40</v>
      </c>
      <c r="C102" s="44" t="s">
        <v>200</v>
      </c>
      <c r="D102" s="91" t="s">
        <v>201</v>
      </c>
      <c r="E102" s="92" t="s">
        <v>202</v>
      </c>
      <c r="F102" s="36"/>
      <c r="G102" s="86"/>
      <c r="H102" s="40"/>
      <c r="I102" s="40"/>
      <c r="J102" s="106" t="str">
        <f t="shared" si="1"/>
        <v/>
      </c>
      <c r="K102" s="87"/>
      <c r="L102" s="87"/>
      <c r="M102" s="42"/>
      <c r="N102" s="36"/>
      <c r="O102" s="37"/>
      <c r="P102" s="40"/>
      <c r="Q102" s="80" t="str">
        <f>IF(AND(OR(L102=Dropdown!$A$27,L102=Dropdown!$A$29),J102&lt;Dropdown!$C$2),(Dropdown!$C$2-J102)*G102*1.8*3600/1000,"")</f>
        <v/>
      </c>
      <c r="R102" s="42"/>
      <c r="S102" s="36"/>
      <c r="T102" s="86"/>
      <c r="U102" s="88"/>
      <c r="V102" s="36"/>
      <c r="W102" s="37"/>
      <c r="X102" s="40"/>
      <c r="Y102" s="42"/>
      <c r="Z102" s="36"/>
      <c r="AA102" s="37"/>
      <c r="AB102" s="42"/>
      <c r="AC102" s="89"/>
      <c r="AD102" s="90"/>
      <c r="AE102" s="33" t="s">
        <v>327</v>
      </c>
    </row>
    <row r="103" spans="1:31" ht="26.4">
      <c r="A103" s="43" t="s">
        <v>40</v>
      </c>
      <c r="B103" s="44" t="s">
        <v>243</v>
      </c>
      <c r="C103" s="44" t="s">
        <v>243</v>
      </c>
      <c r="D103" s="91" t="s">
        <v>244</v>
      </c>
      <c r="E103" s="92" t="s">
        <v>245</v>
      </c>
      <c r="F103" s="36"/>
      <c r="G103" s="86"/>
      <c r="H103" s="40"/>
      <c r="I103" s="40"/>
      <c r="J103" s="106" t="str">
        <f t="shared" si="1"/>
        <v/>
      </c>
      <c r="K103" s="87"/>
      <c r="L103" s="87"/>
      <c r="M103" s="42"/>
      <c r="N103" s="36"/>
      <c r="O103" s="37"/>
      <c r="P103" s="40"/>
      <c r="Q103" s="80" t="str">
        <f>IF(AND(OR(L103=Dropdown!$A$27,L103=Dropdown!$A$29),J103&lt;Dropdown!$C$2),(Dropdown!$C$2-J103)*G103*1.8*3600/1000,"")</f>
        <v/>
      </c>
      <c r="R103" s="42"/>
      <c r="S103" s="36"/>
      <c r="T103" s="86"/>
      <c r="U103" s="88"/>
      <c r="V103" s="36"/>
      <c r="W103" s="37"/>
      <c r="X103" s="40"/>
      <c r="Y103" s="42"/>
      <c r="Z103" s="36"/>
      <c r="AA103" s="37"/>
      <c r="AB103" s="42"/>
      <c r="AC103" s="89"/>
      <c r="AD103" s="90"/>
      <c r="AE103" s="33" t="s">
        <v>327</v>
      </c>
    </row>
    <row r="104" spans="1:31" ht="26.4">
      <c r="A104" s="43" t="s">
        <v>40</v>
      </c>
      <c r="B104" s="44" t="s">
        <v>243</v>
      </c>
      <c r="C104" s="44" t="s">
        <v>243</v>
      </c>
      <c r="D104" s="91" t="s">
        <v>246</v>
      </c>
      <c r="E104" s="92" t="s">
        <v>245</v>
      </c>
      <c r="F104" s="36"/>
      <c r="G104" s="86"/>
      <c r="H104" s="40"/>
      <c r="I104" s="40"/>
      <c r="J104" s="106" t="str">
        <f t="shared" si="1"/>
        <v/>
      </c>
      <c r="K104" s="87"/>
      <c r="L104" s="87"/>
      <c r="M104" s="42"/>
      <c r="N104" s="36"/>
      <c r="O104" s="37"/>
      <c r="P104" s="40"/>
      <c r="Q104" s="80" t="str">
        <f>IF(AND(OR(L104=Dropdown!$A$27,L104=Dropdown!$A$29),J104&lt;Dropdown!$C$2),(Dropdown!$C$2-J104)*G104*1.8*3600/1000,"")</f>
        <v/>
      </c>
      <c r="R104" s="42"/>
      <c r="S104" s="36"/>
      <c r="T104" s="86"/>
      <c r="U104" s="88"/>
      <c r="V104" s="36"/>
      <c r="W104" s="37"/>
      <c r="X104" s="40"/>
      <c r="Y104" s="42"/>
      <c r="Z104" s="36"/>
      <c r="AA104" s="37"/>
      <c r="AB104" s="42"/>
      <c r="AC104" s="89"/>
      <c r="AD104" s="90"/>
      <c r="AE104" s="33" t="s">
        <v>327</v>
      </c>
    </row>
    <row r="105" spans="1:31" ht="39.6">
      <c r="A105" s="43" t="s">
        <v>40</v>
      </c>
      <c r="B105" s="44" t="s">
        <v>243</v>
      </c>
      <c r="C105" s="44" t="s">
        <v>243</v>
      </c>
      <c r="D105" s="91" t="s">
        <v>247</v>
      </c>
      <c r="E105" s="92" t="s">
        <v>248</v>
      </c>
      <c r="F105" s="36"/>
      <c r="G105" s="86"/>
      <c r="H105" s="40"/>
      <c r="I105" s="40"/>
      <c r="J105" s="106" t="str">
        <f t="shared" si="1"/>
        <v/>
      </c>
      <c r="K105" s="87"/>
      <c r="L105" s="87"/>
      <c r="M105" s="42"/>
      <c r="N105" s="36"/>
      <c r="O105" s="37"/>
      <c r="P105" s="40"/>
      <c r="Q105" s="80" t="str">
        <f>IF(AND(OR(L105=Dropdown!$A$27,L105=Dropdown!$A$29),J105&lt;Dropdown!$C$2),(Dropdown!$C$2-J105)*G105*1.8*3600/1000,"")</f>
        <v/>
      </c>
      <c r="R105" s="42"/>
      <c r="S105" s="36"/>
      <c r="T105" s="86"/>
      <c r="U105" s="88"/>
      <c r="V105" s="36"/>
      <c r="W105" s="37"/>
      <c r="X105" s="40"/>
      <c r="Y105" s="42"/>
      <c r="Z105" s="36"/>
      <c r="AA105" s="37"/>
      <c r="AB105" s="42"/>
      <c r="AC105" s="89"/>
      <c r="AD105" s="90"/>
      <c r="AE105" s="33" t="s">
        <v>327</v>
      </c>
    </row>
    <row r="106" spans="1:31" ht="26.4">
      <c r="A106" s="43" t="s">
        <v>40</v>
      </c>
      <c r="B106" s="44" t="s">
        <v>40</v>
      </c>
      <c r="C106" s="44" t="s">
        <v>44</v>
      </c>
      <c r="D106" s="91" t="s">
        <v>262</v>
      </c>
      <c r="E106" s="92" t="s">
        <v>263</v>
      </c>
      <c r="F106" s="36"/>
      <c r="G106" s="86"/>
      <c r="H106" s="40"/>
      <c r="I106" s="40"/>
      <c r="J106" s="106" t="str">
        <f t="shared" si="1"/>
        <v/>
      </c>
      <c r="K106" s="87"/>
      <c r="L106" s="87"/>
      <c r="M106" s="42"/>
      <c r="N106" s="36"/>
      <c r="O106" s="37"/>
      <c r="P106" s="40"/>
      <c r="Q106" s="80" t="str">
        <f>IF(AND(OR(L106=Dropdown!$A$27,L106=Dropdown!$A$29),J106&lt;Dropdown!$C$2),(Dropdown!$C$2-J106)*G106*1.8*3600/1000,"")</f>
        <v/>
      </c>
      <c r="R106" s="42"/>
      <c r="S106" s="36"/>
      <c r="T106" s="86"/>
      <c r="U106" s="88"/>
      <c r="V106" s="36"/>
      <c r="W106" s="37"/>
      <c r="X106" s="40"/>
      <c r="Y106" s="42"/>
      <c r="Z106" s="36"/>
      <c r="AA106" s="37"/>
      <c r="AB106" s="42"/>
      <c r="AC106" s="89"/>
      <c r="AD106" s="90"/>
      <c r="AE106" s="33" t="s">
        <v>327</v>
      </c>
    </row>
    <row r="107" spans="1:31" ht="26.4">
      <c r="A107" s="43" t="s">
        <v>40</v>
      </c>
      <c r="B107" s="44" t="s">
        <v>40</v>
      </c>
      <c r="C107" s="44" t="s">
        <v>44</v>
      </c>
      <c r="D107" s="91" t="s">
        <v>264</v>
      </c>
      <c r="E107" s="92" t="s">
        <v>263</v>
      </c>
      <c r="F107" s="36"/>
      <c r="G107" s="86"/>
      <c r="H107" s="40"/>
      <c r="I107" s="40"/>
      <c r="J107" s="106" t="str">
        <f t="shared" si="1"/>
        <v/>
      </c>
      <c r="K107" s="87"/>
      <c r="L107" s="87"/>
      <c r="M107" s="42"/>
      <c r="N107" s="36"/>
      <c r="O107" s="37"/>
      <c r="P107" s="40"/>
      <c r="Q107" s="80" t="str">
        <f>IF(AND(OR(L107=Dropdown!$A$27,L107=Dropdown!$A$29),J107&lt;Dropdown!$C$2),(Dropdown!$C$2-J107)*G107*1.8*3600/1000,"")</f>
        <v/>
      </c>
      <c r="R107" s="42"/>
      <c r="S107" s="36"/>
      <c r="T107" s="86"/>
      <c r="U107" s="88"/>
      <c r="V107" s="36"/>
      <c r="W107" s="37"/>
      <c r="X107" s="40"/>
      <c r="Y107" s="42"/>
      <c r="Z107" s="36"/>
      <c r="AA107" s="37"/>
      <c r="AB107" s="42"/>
      <c r="AC107" s="89"/>
      <c r="AD107" s="90"/>
      <c r="AE107" s="33" t="s">
        <v>327</v>
      </c>
    </row>
    <row r="108" spans="1:31" ht="27" thickBot="1">
      <c r="A108" s="45" t="s">
        <v>40</v>
      </c>
      <c r="B108" s="46" t="s">
        <v>40</v>
      </c>
      <c r="C108" s="46" t="s">
        <v>44</v>
      </c>
      <c r="D108" s="93" t="s">
        <v>267</v>
      </c>
      <c r="E108" s="94" t="s">
        <v>268</v>
      </c>
      <c r="F108" s="47"/>
      <c r="G108" s="95"/>
      <c r="H108" s="51"/>
      <c r="I108" s="51"/>
      <c r="J108" s="108" t="str">
        <f t="shared" si="1"/>
        <v/>
      </c>
      <c r="K108" s="96"/>
      <c r="L108" s="96"/>
      <c r="M108" s="53"/>
      <c r="N108" s="47"/>
      <c r="O108" s="48"/>
      <c r="P108" s="51"/>
      <c r="Q108" s="109" t="str">
        <f>IF(AND(OR(L108=Dropdown!$A$27,L108=Dropdown!$A$29),J108&lt;Dropdown!$C$2),(Dropdown!$C$2-J108)*G108*1.8*3600/1000,"")</f>
        <v/>
      </c>
      <c r="R108" s="53"/>
      <c r="S108" s="47"/>
      <c r="T108" s="95"/>
      <c r="U108" s="97"/>
      <c r="V108" s="36"/>
      <c r="W108" s="48"/>
      <c r="X108" s="51"/>
      <c r="Y108" s="53"/>
      <c r="Z108" s="36"/>
      <c r="AA108" s="48"/>
      <c r="AB108" s="53"/>
      <c r="AC108" s="89"/>
      <c r="AD108" s="98"/>
      <c r="AE108" s="33" t="s">
        <v>327</v>
      </c>
    </row>
  </sheetData>
  <sheetProtection sheet="1" formatColumns="0" formatRows="0" insertColumns="0" insertRows="0" insertHyperlinks="0" deleteColumns="0" deleteRows="0" sort="0" autoFilter="0" pivotTables="0"/>
  <autoFilter ref="A3:AE3"/>
  <mergeCells count="6">
    <mergeCell ref="AA1:AB1"/>
    <mergeCell ref="A1:E1"/>
    <mergeCell ref="T1:U1"/>
    <mergeCell ref="G1:M1"/>
    <mergeCell ref="O1:R1"/>
    <mergeCell ref="W1:Y1"/>
  </mergeCells>
  <phoneticPr fontId="2" type="noConversion"/>
  <conditionalFormatting sqref="J4:J108">
    <cfRule type="cellIs" dxfId="5" priority="1" operator="equal">
      <formula>""</formula>
    </cfRule>
  </conditionalFormatting>
  <dataValidations count="1">
    <dataValidation type="decimal" operator="greaterThanOrEqual" allowBlank="1" showInputMessage="1" showErrorMessage="1" sqref="I4:I108 G4:G108">
      <formula1>0</formula1>
    </dataValidation>
  </dataValidations>
  <pageMargins left="0.70866141732283472" right="0.70866141732283472" top="1.1811023622047245" bottom="0.98425196850393704" header="0.31496062992125984" footer="0.31496062992125984"/>
  <pageSetup paperSize="9" orientation="landscape" r:id="rId1"/>
  <headerFooter>
    <oddHeader>&amp;R&amp;G</oddHeader>
    <oddFooter>&amp;L&amp;8&amp;Z&amp;F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greaterThanOrEqual" id="{C37E60C9-1E27-4CF7-9DBA-56194B6C1FDB}">
            <xm:f>Dropdown!$C$2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" operator="lessThan" id="{9498DFDB-BF80-4E1B-AA08-7B05AABEBCED}">
            <xm:f>Dropdown!$C$2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J4:J108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Dropdown!$A$2:$A$4</xm:f>
          </x14:formula1>
          <xm:sqref>AA4:AA108</xm:sqref>
        </x14:dataValidation>
        <x14:dataValidation type="list" allowBlank="1" showInputMessage="1" showErrorMessage="1">
          <x14:formula1>
            <xm:f>Dropdown!$A$14:$A$15</xm:f>
          </x14:formula1>
          <xm:sqref>K4:K108</xm:sqref>
        </x14:dataValidation>
        <x14:dataValidation type="list" allowBlank="1" showInputMessage="1" showErrorMessage="1">
          <x14:formula1>
            <xm:f>Dropdown!$A$25:$A$30</xm:f>
          </x14:formula1>
          <xm:sqref>L4:L108 N4:N108</xm:sqref>
        </x14:dataValidation>
        <x14:dataValidation type="list" allowBlank="1" showInputMessage="1" showErrorMessage="1">
          <x14:formula1>
            <xm:f>Dropdown!$A$19:$A$20</xm:f>
          </x14:formula1>
          <xm:sqref>O4:O108</xm:sqref>
        </x14:dataValidation>
        <x14:dataValidation type="list" allowBlank="1" showInputMessage="1" showErrorMessage="1">
          <x14:formula1>
            <xm:f>Dropdown!$A$34:$A$35</xm:f>
          </x14:formula1>
          <xm:sqref>W4:W108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Normal="100" zoomScaleSheetLayoutView="100" workbookViewId="0">
      <pane xSplit="3" ySplit="3" topLeftCell="D4" activePane="bottomRight" state="frozen"/>
      <selection pane="topRight" activeCell="G1" sqref="G1"/>
      <selection pane="bottomLeft" activeCell="A4" sqref="A4"/>
      <selection pane="bottomRight" activeCell="B27" sqref="B27"/>
    </sheetView>
  </sheetViews>
  <sheetFormatPr baseColWidth="10" defaultColWidth="11.44140625" defaultRowHeight="13.2"/>
  <cols>
    <col min="1" max="1" width="40.44140625" style="54" customWidth="1"/>
    <col min="2" max="2" width="40.88671875" style="33" customWidth="1"/>
    <col min="3" max="3" width="1.6640625" style="33" customWidth="1"/>
    <col min="4" max="4" width="21.109375" style="33" customWidth="1"/>
    <col min="5" max="5" width="1.6640625" style="33" customWidth="1"/>
    <col min="6" max="6" width="13.5546875" style="33" customWidth="1"/>
    <col min="7" max="7" width="30.33203125" style="33" customWidth="1"/>
    <col min="8" max="10" width="13.5546875" style="33" customWidth="1"/>
    <col min="11" max="11" width="13.5546875" style="107" customWidth="1"/>
    <col min="12" max="12" width="30.33203125" style="33" customWidth="1"/>
    <col min="13" max="13" width="1.6640625" style="33" customWidth="1"/>
    <col min="14" max="14" width="25.44140625" style="33" customWidth="1"/>
    <col min="15" max="15" width="11.44140625" style="33" hidden="1" customWidth="1"/>
    <col min="16" max="16384" width="11.44140625" style="33"/>
  </cols>
  <sheetData>
    <row r="1" spans="1:15" s="16" customFormat="1" ht="28.95" customHeight="1">
      <c r="A1" s="112" t="s">
        <v>311</v>
      </c>
      <c r="B1" s="113"/>
      <c r="C1" s="58"/>
      <c r="D1" s="128" t="s">
        <v>310</v>
      </c>
      <c r="E1" s="56"/>
      <c r="F1" s="118" t="s">
        <v>316</v>
      </c>
      <c r="G1" s="126"/>
      <c r="H1" s="126"/>
      <c r="I1" s="119"/>
      <c r="J1" s="127"/>
      <c r="K1" s="127"/>
      <c r="L1" s="120"/>
      <c r="M1" s="58"/>
      <c r="N1" s="124" t="s">
        <v>326</v>
      </c>
    </row>
    <row r="2" spans="1:15" s="16" customFormat="1" ht="51" customHeight="1">
      <c r="A2" s="6" t="s">
        <v>309</v>
      </c>
      <c r="B2" s="7" t="s">
        <v>277</v>
      </c>
      <c r="C2" s="59"/>
      <c r="D2" s="129"/>
      <c r="E2" s="9"/>
      <c r="F2" s="10" t="s">
        <v>318</v>
      </c>
      <c r="G2" s="11" t="s">
        <v>314</v>
      </c>
      <c r="H2" s="11" t="s">
        <v>315</v>
      </c>
      <c r="I2" s="12" t="s">
        <v>312</v>
      </c>
      <c r="J2" s="12" t="s">
        <v>313</v>
      </c>
      <c r="K2" s="104" t="s">
        <v>317</v>
      </c>
      <c r="L2" s="14" t="s">
        <v>279</v>
      </c>
      <c r="M2" s="59"/>
      <c r="N2" s="125"/>
    </row>
    <row r="3" spans="1:15" s="5" customFormat="1" ht="13.8" thickBot="1">
      <c r="A3" s="17"/>
      <c r="B3" s="18"/>
      <c r="C3" s="19"/>
      <c r="D3" s="20"/>
      <c r="E3" s="21"/>
      <c r="F3" s="20"/>
      <c r="G3" s="22"/>
      <c r="H3" s="22"/>
      <c r="I3" s="18" t="s">
        <v>7</v>
      </c>
      <c r="J3" s="23" t="s">
        <v>6</v>
      </c>
      <c r="K3" s="105" t="s">
        <v>328</v>
      </c>
      <c r="L3" s="23"/>
      <c r="M3" s="21"/>
      <c r="N3" s="20"/>
    </row>
    <row r="4" spans="1:15" ht="26.4">
      <c r="A4" s="24" t="s">
        <v>329</v>
      </c>
      <c r="B4" s="25" t="s">
        <v>156</v>
      </c>
      <c r="C4" s="26"/>
      <c r="D4" s="27"/>
      <c r="E4" s="26"/>
      <c r="F4" s="27"/>
      <c r="G4" s="28"/>
      <c r="H4" s="29"/>
      <c r="I4" s="30"/>
      <c r="J4" s="31"/>
      <c r="K4" s="106" t="str">
        <f>IF(OR(I4="",J4=""),"",I4/(J4/1000*3600))</f>
        <v/>
      </c>
      <c r="L4" s="32"/>
      <c r="M4" s="26"/>
      <c r="N4" s="27"/>
      <c r="O4" s="33" t="s">
        <v>282</v>
      </c>
    </row>
    <row r="5" spans="1:15" ht="26.4">
      <c r="A5" s="34" t="s">
        <v>330</v>
      </c>
      <c r="B5" s="35" t="s">
        <v>351</v>
      </c>
      <c r="C5" s="36"/>
      <c r="D5" s="37"/>
      <c r="E5" s="36"/>
      <c r="F5" s="37"/>
      <c r="G5" s="38"/>
      <c r="H5" s="39"/>
      <c r="I5" s="40"/>
      <c r="J5" s="41"/>
      <c r="K5" s="106" t="str">
        <f t="shared" ref="K5:K29" si="0">IF(OR(I5="",J5=""),"",I5/(J5/1000*3600))</f>
        <v/>
      </c>
      <c r="L5" s="42"/>
      <c r="M5" s="36"/>
      <c r="N5" s="37"/>
      <c r="O5" s="33" t="s">
        <v>282</v>
      </c>
    </row>
    <row r="6" spans="1:15" ht="26.4">
      <c r="A6" s="34" t="s">
        <v>331</v>
      </c>
      <c r="B6" s="35" t="s">
        <v>200</v>
      </c>
      <c r="C6" s="36"/>
      <c r="D6" s="37"/>
      <c r="E6" s="36"/>
      <c r="F6" s="37"/>
      <c r="G6" s="38"/>
      <c r="H6" s="39"/>
      <c r="I6" s="40"/>
      <c r="J6" s="41"/>
      <c r="K6" s="106" t="str">
        <f t="shared" si="0"/>
        <v/>
      </c>
      <c r="L6" s="42"/>
      <c r="M6" s="36"/>
      <c r="N6" s="37"/>
      <c r="O6" s="33" t="s">
        <v>282</v>
      </c>
    </row>
    <row r="7" spans="1:15" ht="26.4">
      <c r="A7" s="34" t="s">
        <v>332</v>
      </c>
      <c r="B7" s="35" t="s">
        <v>62</v>
      </c>
      <c r="C7" s="36"/>
      <c r="D7" s="37"/>
      <c r="E7" s="36"/>
      <c r="F7" s="37"/>
      <c r="G7" s="38"/>
      <c r="H7" s="39"/>
      <c r="I7" s="40"/>
      <c r="J7" s="41"/>
      <c r="K7" s="106" t="str">
        <f t="shared" si="0"/>
        <v/>
      </c>
      <c r="L7" s="42"/>
      <c r="M7" s="36"/>
      <c r="N7" s="37"/>
      <c r="O7" s="33" t="s">
        <v>282</v>
      </c>
    </row>
    <row r="8" spans="1:15" ht="26.4">
      <c r="A8" s="34" t="s">
        <v>333</v>
      </c>
      <c r="B8" s="35" t="s">
        <v>352</v>
      </c>
      <c r="C8" s="36"/>
      <c r="D8" s="37"/>
      <c r="E8" s="36"/>
      <c r="F8" s="37"/>
      <c r="G8" s="38"/>
      <c r="H8" s="39"/>
      <c r="I8" s="40"/>
      <c r="J8" s="41"/>
      <c r="K8" s="106" t="str">
        <f t="shared" si="0"/>
        <v/>
      </c>
      <c r="L8" s="42"/>
      <c r="M8" s="36"/>
      <c r="N8" s="37"/>
      <c r="O8" s="33" t="s">
        <v>282</v>
      </c>
    </row>
    <row r="9" spans="1:15" ht="26.4">
      <c r="A9" s="43" t="s">
        <v>334</v>
      </c>
      <c r="B9" s="44" t="s">
        <v>353</v>
      </c>
      <c r="C9" s="36"/>
      <c r="D9" s="37"/>
      <c r="E9" s="36"/>
      <c r="F9" s="37"/>
      <c r="G9" s="38"/>
      <c r="H9" s="39"/>
      <c r="I9" s="40"/>
      <c r="J9" s="41"/>
      <c r="K9" s="106" t="str">
        <f t="shared" si="0"/>
        <v/>
      </c>
      <c r="L9" s="42"/>
      <c r="M9" s="36"/>
      <c r="N9" s="37"/>
      <c r="O9" s="33" t="s">
        <v>282</v>
      </c>
    </row>
    <row r="10" spans="1:15" ht="26.4">
      <c r="A10" s="34" t="s">
        <v>335</v>
      </c>
      <c r="B10" s="35" t="s">
        <v>354</v>
      </c>
      <c r="C10" s="36"/>
      <c r="D10" s="37"/>
      <c r="E10" s="36"/>
      <c r="F10" s="37"/>
      <c r="G10" s="38"/>
      <c r="H10" s="39"/>
      <c r="I10" s="40"/>
      <c r="J10" s="41"/>
      <c r="K10" s="106" t="str">
        <f t="shared" si="0"/>
        <v/>
      </c>
      <c r="L10" s="42"/>
      <c r="M10" s="36"/>
      <c r="N10" s="37"/>
      <c r="O10" s="33" t="s">
        <v>282</v>
      </c>
    </row>
    <row r="11" spans="1:15" ht="26.4">
      <c r="A11" s="34" t="s">
        <v>336</v>
      </c>
      <c r="B11" s="35" t="s">
        <v>20</v>
      </c>
      <c r="C11" s="36"/>
      <c r="D11" s="37"/>
      <c r="E11" s="36"/>
      <c r="F11" s="37"/>
      <c r="G11" s="38"/>
      <c r="H11" s="39"/>
      <c r="I11" s="40"/>
      <c r="J11" s="41"/>
      <c r="K11" s="106" t="str">
        <f t="shared" si="0"/>
        <v/>
      </c>
      <c r="L11" s="42"/>
      <c r="M11" s="36"/>
      <c r="N11" s="37"/>
      <c r="O11" s="33" t="s">
        <v>282</v>
      </c>
    </row>
    <row r="12" spans="1:15" ht="26.4">
      <c r="A12" s="34" t="s">
        <v>337</v>
      </c>
      <c r="B12" s="35" t="s">
        <v>44</v>
      </c>
      <c r="C12" s="36"/>
      <c r="D12" s="37"/>
      <c r="E12" s="36"/>
      <c r="F12" s="37"/>
      <c r="G12" s="38"/>
      <c r="H12" s="39"/>
      <c r="I12" s="40"/>
      <c r="J12" s="41"/>
      <c r="K12" s="106" t="str">
        <f t="shared" si="0"/>
        <v/>
      </c>
      <c r="L12" s="42"/>
      <c r="M12" s="36"/>
      <c r="N12" s="37"/>
      <c r="O12" s="33" t="s">
        <v>282</v>
      </c>
    </row>
    <row r="13" spans="1:15" ht="26.4">
      <c r="A13" s="43" t="s">
        <v>338</v>
      </c>
      <c r="B13" s="44" t="s">
        <v>128</v>
      </c>
      <c r="C13" s="36"/>
      <c r="D13" s="37"/>
      <c r="E13" s="36"/>
      <c r="F13" s="37"/>
      <c r="G13" s="38"/>
      <c r="H13" s="39"/>
      <c r="I13" s="40"/>
      <c r="J13" s="41"/>
      <c r="K13" s="106" t="str">
        <f t="shared" si="0"/>
        <v/>
      </c>
      <c r="L13" s="42"/>
      <c r="M13" s="36"/>
      <c r="N13" s="37"/>
      <c r="O13" s="33" t="s">
        <v>282</v>
      </c>
    </row>
    <row r="14" spans="1:15" ht="26.4">
      <c r="A14" s="34" t="s">
        <v>339</v>
      </c>
      <c r="B14" s="35" t="s">
        <v>41</v>
      </c>
      <c r="C14" s="36"/>
      <c r="D14" s="37"/>
      <c r="E14" s="36"/>
      <c r="F14" s="37"/>
      <c r="G14" s="38"/>
      <c r="H14" s="39"/>
      <c r="I14" s="40"/>
      <c r="J14" s="41"/>
      <c r="K14" s="106" t="str">
        <f t="shared" si="0"/>
        <v/>
      </c>
      <c r="L14" s="42"/>
      <c r="M14" s="36"/>
      <c r="N14" s="37"/>
      <c r="O14" s="33" t="s">
        <v>282</v>
      </c>
    </row>
    <row r="15" spans="1:15" ht="26.4">
      <c r="A15" s="34" t="s">
        <v>340</v>
      </c>
      <c r="B15" s="35" t="s">
        <v>355</v>
      </c>
      <c r="C15" s="36"/>
      <c r="D15" s="37"/>
      <c r="E15" s="36"/>
      <c r="F15" s="37"/>
      <c r="G15" s="38"/>
      <c r="H15" s="39"/>
      <c r="I15" s="40"/>
      <c r="J15" s="41"/>
      <c r="K15" s="106" t="str">
        <f t="shared" si="0"/>
        <v/>
      </c>
      <c r="L15" s="42"/>
      <c r="M15" s="36"/>
      <c r="N15" s="37"/>
      <c r="O15" s="33" t="s">
        <v>282</v>
      </c>
    </row>
    <row r="16" spans="1:15" ht="26.4">
      <c r="A16" s="34" t="s">
        <v>341</v>
      </c>
      <c r="B16" s="35" t="s">
        <v>116</v>
      </c>
      <c r="C16" s="36"/>
      <c r="D16" s="37"/>
      <c r="E16" s="36"/>
      <c r="F16" s="37"/>
      <c r="G16" s="38"/>
      <c r="H16" s="39"/>
      <c r="I16" s="40"/>
      <c r="J16" s="41"/>
      <c r="K16" s="106" t="str">
        <f t="shared" si="0"/>
        <v/>
      </c>
      <c r="L16" s="42"/>
      <c r="M16" s="36"/>
      <c r="N16" s="37"/>
      <c r="O16" s="33" t="s">
        <v>282</v>
      </c>
    </row>
    <row r="17" spans="1:15" ht="26.4">
      <c r="A17" s="34" t="s">
        <v>342</v>
      </c>
      <c r="B17" s="35" t="s">
        <v>356</v>
      </c>
      <c r="C17" s="36"/>
      <c r="D17" s="37"/>
      <c r="E17" s="36"/>
      <c r="F17" s="37"/>
      <c r="G17" s="38"/>
      <c r="H17" s="39"/>
      <c r="I17" s="40"/>
      <c r="J17" s="41"/>
      <c r="K17" s="106" t="str">
        <f t="shared" si="0"/>
        <v/>
      </c>
      <c r="L17" s="42"/>
      <c r="M17" s="36"/>
      <c r="N17" s="37"/>
      <c r="O17" s="33" t="s">
        <v>282</v>
      </c>
    </row>
    <row r="18" spans="1:15" ht="26.4">
      <c r="A18" s="34" t="s">
        <v>266</v>
      </c>
      <c r="B18" s="35" t="s">
        <v>101</v>
      </c>
      <c r="C18" s="36"/>
      <c r="D18" s="37"/>
      <c r="E18" s="36"/>
      <c r="F18" s="37"/>
      <c r="G18" s="38"/>
      <c r="H18" s="39"/>
      <c r="I18" s="40"/>
      <c r="J18" s="41"/>
      <c r="K18" s="106" t="str">
        <f t="shared" si="0"/>
        <v/>
      </c>
      <c r="L18" s="42"/>
      <c r="M18" s="36"/>
      <c r="N18" s="37"/>
      <c r="O18" s="33" t="s">
        <v>282</v>
      </c>
    </row>
    <row r="19" spans="1:15" ht="26.4">
      <c r="A19" s="34" t="s">
        <v>343</v>
      </c>
      <c r="B19" s="35" t="s">
        <v>195</v>
      </c>
      <c r="C19" s="36"/>
      <c r="D19" s="37"/>
      <c r="E19" s="36"/>
      <c r="F19" s="37"/>
      <c r="G19" s="38"/>
      <c r="H19" s="39"/>
      <c r="I19" s="40"/>
      <c r="J19" s="41"/>
      <c r="K19" s="106" t="str">
        <f t="shared" si="0"/>
        <v/>
      </c>
      <c r="L19" s="42"/>
      <c r="M19" s="36"/>
      <c r="N19" s="37"/>
      <c r="O19" s="33" t="s">
        <v>282</v>
      </c>
    </row>
    <row r="20" spans="1:15" ht="26.4">
      <c r="A20" s="34" t="s">
        <v>344</v>
      </c>
      <c r="B20" s="35" t="s">
        <v>174</v>
      </c>
      <c r="C20" s="36"/>
      <c r="D20" s="37"/>
      <c r="E20" s="36"/>
      <c r="F20" s="37"/>
      <c r="G20" s="38"/>
      <c r="H20" s="39"/>
      <c r="I20" s="40"/>
      <c r="J20" s="41"/>
      <c r="K20" s="106" t="str">
        <f t="shared" si="0"/>
        <v/>
      </c>
      <c r="L20" s="42"/>
      <c r="M20" s="36"/>
      <c r="N20" s="37"/>
      <c r="O20" s="33" t="s">
        <v>282</v>
      </c>
    </row>
    <row r="21" spans="1:15" ht="26.4">
      <c r="A21" s="34" t="s">
        <v>345</v>
      </c>
      <c r="B21" s="35" t="s">
        <v>91</v>
      </c>
      <c r="C21" s="36"/>
      <c r="D21" s="37"/>
      <c r="E21" s="36"/>
      <c r="F21" s="37"/>
      <c r="G21" s="38"/>
      <c r="H21" s="39"/>
      <c r="I21" s="40"/>
      <c r="J21" s="41"/>
      <c r="K21" s="106" t="str">
        <f t="shared" si="0"/>
        <v/>
      </c>
      <c r="L21" s="42"/>
      <c r="M21" s="36"/>
      <c r="N21" s="37"/>
      <c r="O21" s="33" t="s">
        <v>282</v>
      </c>
    </row>
    <row r="22" spans="1:15" ht="26.4">
      <c r="A22" s="34" t="s">
        <v>346</v>
      </c>
      <c r="B22" s="35" t="s">
        <v>125</v>
      </c>
      <c r="C22" s="36"/>
      <c r="D22" s="37"/>
      <c r="E22" s="36"/>
      <c r="F22" s="37"/>
      <c r="G22" s="38"/>
      <c r="H22" s="39"/>
      <c r="I22" s="40"/>
      <c r="J22" s="41"/>
      <c r="K22" s="106" t="str">
        <f t="shared" si="0"/>
        <v/>
      </c>
      <c r="L22" s="42"/>
      <c r="M22" s="36"/>
      <c r="N22" s="37"/>
      <c r="O22" s="33" t="s">
        <v>282</v>
      </c>
    </row>
    <row r="23" spans="1:15" ht="26.4">
      <c r="A23" s="43" t="s">
        <v>347</v>
      </c>
      <c r="B23" s="44" t="s">
        <v>125</v>
      </c>
      <c r="C23" s="36"/>
      <c r="D23" s="37"/>
      <c r="E23" s="36"/>
      <c r="F23" s="37"/>
      <c r="G23" s="38"/>
      <c r="H23" s="39"/>
      <c r="I23" s="40"/>
      <c r="J23" s="41"/>
      <c r="K23" s="106" t="str">
        <f t="shared" si="0"/>
        <v/>
      </c>
      <c r="L23" s="42"/>
      <c r="M23" s="36"/>
      <c r="N23" s="37"/>
      <c r="O23" s="33" t="s">
        <v>282</v>
      </c>
    </row>
    <row r="24" spans="1:15" ht="26.4">
      <c r="A24" s="43" t="s">
        <v>348</v>
      </c>
      <c r="B24" s="44" t="s">
        <v>357</v>
      </c>
      <c r="C24" s="36"/>
      <c r="D24" s="37"/>
      <c r="E24" s="36"/>
      <c r="F24" s="37"/>
      <c r="G24" s="38"/>
      <c r="H24" s="39"/>
      <c r="I24" s="40"/>
      <c r="J24" s="41"/>
      <c r="K24" s="106" t="str">
        <f t="shared" si="0"/>
        <v/>
      </c>
      <c r="L24" s="42"/>
      <c r="M24" s="36"/>
      <c r="N24" s="37"/>
      <c r="O24" s="33" t="s">
        <v>282</v>
      </c>
    </row>
    <row r="25" spans="1:15" ht="26.4">
      <c r="A25" s="43" t="s">
        <v>349</v>
      </c>
      <c r="B25" s="44" t="s">
        <v>205</v>
      </c>
      <c r="C25" s="36"/>
      <c r="D25" s="37"/>
      <c r="E25" s="36"/>
      <c r="F25" s="37"/>
      <c r="G25" s="38"/>
      <c r="H25" s="39"/>
      <c r="I25" s="40"/>
      <c r="J25" s="41"/>
      <c r="K25" s="106" t="str">
        <f t="shared" si="0"/>
        <v/>
      </c>
      <c r="L25" s="42"/>
      <c r="M25" s="36"/>
      <c r="N25" s="37"/>
      <c r="O25" s="33" t="s">
        <v>282</v>
      </c>
    </row>
    <row r="26" spans="1:15" ht="26.4">
      <c r="A26" s="43" t="s">
        <v>350</v>
      </c>
      <c r="B26" s="44" t="s">
        <v>358</v>
      </c>
      <c r="C26" s="36"/>
      <c r="D26" s="37"/>
      <c r="E26" s="36"/>
      <c r="F26" s="37"/>
      <c r="G26" s="38"/>
      <c r="H26" s="39"/>
      <c r="I26" s="40"/>
      <c r="J26" s="41"/>
      <c r="K26" s="106" t="str">
        <f t="shared" si="0"/>
        <v/>
      </c>
      <c r="L26" s="42"/>
      <c r="M26" s="36"/>
      <c r="N26" s="37"/>
      <c r="O26" s="33" t="s">
        <v>282</v>
      </c>
    </row>
    <row r="27" spans="1:15" ht="26.4">
      <c r="A27" s="43"/>
      <c r="B27" s="44"/>
      <c r="C27" s="36"/>
      <c r="D27" s="37"/>
      <c r="E27" s="36"/>
      <c r="F27" s="37"/>
      <c r="G27" s="38"/>
      <c r="H27" s="39"/>
      <c r="I27" s="40"/>
      <c r="J27" s="41"/>
      <c r="K27" s="106" t="str">
        <f t="shared" si="0"/>
        <v/>
      </c>
      <c r="L27" s="42"/>
      <c r="M27" s="36"/>
      <c r="N27" s="37"/>
      <c r="O27" s="33" t="s">
        <v>282</v>
      </c>
    </row>
    <row r="28" spans="1:15" ht="26.4">
      <c r="A28" s="43"/>
      <c r="B28" s="44"/>
      <c r="C28" s="36"/>
      <c r="D28" s="37"/>
      <c r="E28" s="36"/>
      <c r="F28" s="37"/>
      <c r="G28" s="38"/>
      <c r="H28" s="39"/>
      <c r="I28" s="40"/>
      <c r="J28" s="41"/>
      <c r="K28" s="106" t="str">
        <f t="shared" si="0"/>
        <v/>
      </c>
      <c r="L28" s="42"/>
      <c r="M28" s="36"/>
      <c r="N28" s="37"/>
      <c r="O28" s="33" t="s">
        <v>282</v>
      </c>
    </row>
    <row r="29" spans="1:15" ht="27" thickBot="1">
      <c r="A29" s="45"/>
      <c r="B29" s="46"/>
      <c r="C29" s="47"/>
      <c r="D29" s="48"/>
      <c r="E29" s="47"/>
      <c r="F29" s="48"/>
      <c r="G29" s="49"/>
      <c r="H29" s="50"/>
      <c r="I29" s="51"/>
      <c r="J29" s="52"/>
      <c r="K29" s="108" t="str">
        <f t="shared" si="0"/>
        <v/>
      </c>
      <c r="L29" s="53"/>
      <c r="M29" s="47"/>
      <c r="N29" s="48"/>
      <c r="O29" s="33" t="s">
        <v>282</v>
      </c>
    </row>
  </sheetData>
  <sheetProtection sheet="1" formatColumns="0" formatRows="0" insertColumns="0" insertRows="0" insertHyperlinks="0" deleteColumns="0" deleteRows="0" sort="0" autoFilter="0" pivotTables="0"/>
  <autoFilter ref="A3:O3"/>
  <mergeCells count="4">
    <mergeCell ref="N1:N2"/>
    <mergeCell ref="A1:B1"/>
    <mergeCell ref="F1:L1"/>
    <mergeCell ref="D1:D2"/>
  </mergeCells>
  <dataValidations count="1">
    <dataValidation type="decimal" operator="greaterThanOrEqual" allowBlank="1" showInputMessage="1" showErrorMessage="1" sqref="I4:J29">
      <formula1>0</formula1>
    </dataValidation>
  </dataValidations>
  <pageMargins left="0.70866141732283472" right="0.70866141732283472" top="1.1811023622047245" bottom="0.98425196850393704" header="0.31496062992125984" footer="0.31496062992125984"/>
  <pageSetup paperSize="9" orientation="landscape" r:id="rId1"/>
  <headerFooter>
    <oddHeader>&amp;R&amp;G</oddHeader>
    <oddFooter>&amp;L&amp;8&amp;Z&amp;F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Dropdown!$A$14:$A$15</xm:f>
          </x14:formula1>
          <xm:sqref>N4:N29 F4:F29 D4:D29 H4:H29</xm:sqref>
        </x14:dataValidation>
        <x14:dataValidation type="list" allowBlank="1" showInputMessage="1" showErrorMessage="1">
          <x14:formula1>
            <xm:f>Dropdown!$A$25:$A$30</xm:f>
          </x14:formula1>
          <xm:sqref>E4:E29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A29" sqref="A29"/>
    </sheetView>
  </sheetViews>
  <sheetFormatPr baseColWidth="10" defaultRowHeight="13.2"/>
  <cols>
    <col min="1" max="1" width="31.6640625" customWidth="1"/>
  </cols>
  <sheetData>
    <row r="1" spans="1:3">
      <c r="A1" s="1" t="s">
        <v>5</v>
      </c>
      <c r="C1" t="s">
        <v>287</v>
      </c>
    </row>
    <row r="2" spans="1:3">
      <c r="A2" t="s">
        <v>269</v>
      </c>
      <c r="C2" s="103">
        <v>4</v>
      </c>
    </row>
    <row r="3" spans="1:3">
      <c r="A3" t="s">
        <v>19</v>
      </c>
    </row>
    <row r="4" spans="1:3">
      <c r="A4" t="s">
        <v>23</v>
      </c>
    </row>
    <row r="6" spans="1:3" ht="15.6">
      <c r="A6" s="2" t="s">
        <v>285</v>
      </c>
    </row>
    <row r="7" spans="1:3">
      <c r="A7" s="3" t="s">
        <v>270</v>
      </c>
    </row>
    <row r="8" spans="1:3">
      <c r="A8" s="3" t="s">
        <v>0</v>
      </c>
    </row>
    <row r="9" spans="1:3">
      <c r="A9" s="3" t="s">
        <v>271</v>
      </c>
    </row>
    <row r="10" spans="1:3">
      <c r="A10" s="3" t="s">
        <v>272</v>
      </c>
    </row>
    <row r="11" spans="1:3">
      <c r="A11" s="3" t="s">
        <v>273</v>
      </c>
    </row>
    <row r="12" spans="1:3">
      <c r="A12" s="3"/>
    </row>
    <row r="13" spans="1:3">
      <c r="A13" s="2" t="s">
        <v>274</v>
      </c>
    </row>
    <row r="14" spans="1:3">
      <c r="A14" s="3" t="s">
        <v>276</v>
      </c>
    </row>
    <row r="15" spans="1:3">
      <c r="A15" s="3" t="s">
        <v>275</v>
      </c>
    </row>
    <row r="16" spans="1:3">
      <c r="A16" s="3"/>
    </row>
    <row r="18" spans="1:1">
      <c r="A18" s="2" t="s">
        <v>286</v>
      </c>
    </row>
    <row r="19" spans="1:1">
      <c r="A19" s="4" t="s">
        <v>297</v>
      </c>
    </row>
    <row r="20" spans="1:1">
      <c r="A20" s="4" t="s">
        <v>302</v>
      </c>
    </row>
    <row r="21" spans="1:1">
      <c r="A21" s="4"/>
    </row>
    <row r="22" spans="1:1">
      <c r="A22" s="4"/>
    </row>
    <row r="23" spans="1:1">
      <c r="A23" s="3"/>
    </row>
    <row r="24" spans="1:1" ht="15.6">
      <c r="A24" s="2" t="s">
        <v>292</v>
      </c>
    </row>
    <row r="25" spans="1:1">
      <c r="A25" s="3" t="s">
        <v>293</v>
      </c>
    </row>
    <row r="26" spans="1:1">
      <c r="A26" s="3" t="s">
        <v>288</v>
      </c>
    </row>
    <row r="27" spans="1:1">
      <c r="A27" s="3" t="s">
        <v>289</v>
      </c>
    </row>
    <row r="28" spans="1:1">
      <c r="A28" s="3" t="s">
        <v>298</v>
      </c>
    </row>
    <row r="29" spans="1:1">
      <c r="A29" s="3" t="s">
        <v>290</v>
      </c>
    </row>
    <row r="30" spans="1:1">
      <c r="A30" s="3" t="s">
        <v>291</v>
      </c>
    </row>
    <row r="31" spans="1:1">
      <c r="A31" s="3"/>
    </row>
    <row r="32" spans="1:1">
      <c r="A32" s="3"/>
    </row>
    <row r="33" spans="1:1">
      <c r="A33" s="2" t="s">
        <v>303</v>
      </c>
    </row>
    <row r="34" spans="1:1">
      <c r="A34" s="3" t="s">
        <v>300</v>
      </c>
    </row>
    <row r="35" spans="1:1">
      <c r="A35" s="3" t="s">
        <v>301</v>
      </c>
    </row>
    <row r="36" spans="1:1">
      <c r="A36" s="3"/>
    </row>
    <row r="37" spans="1:1">
      <c r="A37" s="3"/>
    </row>
  </sheetData>
  <conditionalFormatting sqref="C2">
    <cfRule type="cellIs" dxfId="2" priority="1" operator="equal">
      <formula>""</formula>
    </cfRule>
    <cfRule type="cellIs" dxfId="1" priority="2" operator="greaterThan">
      <formula>4</formula>
    </cfRule>
    <cfRule type="cellIs" dxfId="0" priority="3" operator="lessThan">
      <formula>4</formula>
    </cfRule>
  </conditionalFormatting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Fragebogen Pumpwerke</vt:lpstr>
      <vt:lpstr>Fragebogen ARA</vt:lpstr>
      <vt:lpstr>Dropdown</vt:lpstr>
      <vt:lpstr>'Fragebogen ARA'!Drucktitel</vt:lpstr>
      <vt:lpstr>'Fragebogen Pumpwerke'!Drucktitel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Ganzmann</dc:creator>
  <cp:lastModifiedBy>Schneider Patrick</cp:lastModifiedBy>
  <cp:lastPrinted>2010-04-19T07:30:06Z</cp:lastPrinted>
  <dcterms:created xsi:type="dcterms:W3CDTF">2010-01-20T10:51:26Z</dcterms:created>
  <dcterms:modified xsi:type="dcterms:W3CDTF">2022-12-12T12:56:20Z</dcterms:modified>
</cp:coreProperties>
</file>